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924"/>
  <workbookPr updateLinks="never" codeName="ThisWorkbook" defaultThemeVersion="124226"/>
  <mc:AlternateContent xmlns:mc="http://schemas.openxmlformats.org/markup-compatibility/2006">
    <mc:Choice Requires="x15">
      <x15ac:absPath xmlns:x15ac="http://schemas.microsoft.com/office/spreadsheetml/2010/11/ac" url="C:\Users\VMW420\Downloads\"/>
    </mc:Choice>
  </mc:AlternateContent>
  <xr:revisionPtr revIDLastSave="0" documentId="13_ncr:1_{4C97B18C-29FD-4044-9AD6-779555040602}" xr6:coauthVersionLast="47" xr6:coauthVersionMax="47" xr10:uidLastSave="{00000000-0000-0000-0000-000000000000}"/>
  <bookViews>
    <workbookView xWindow="1560" yWindow="1560" windowWidth="38700" windowHeight="15435" tabRatio="947" activeTab="11" xr2:uid="{00000000-000D-0000-FFFF-FFFF00000000}"/>
  </bookViews>
  <sheets>
    <sheet name="Jan 23" sheetId="16" r:id="rId1"/>
    <sheet name="Feb 23" sheetId="19" r:id="rId2"/>
    <sheet name="Mar 23" sheetId="20" r:id="rId3"/>
    <sheet name="Apr 23" sheetId="21" r:id="rId4"/>
    <sheet name="May 23" sheetId="24" r:id="rId5"/>
    <sheet name="Jun 23" sheetId="27" r:id="rId6"/>
    <sheet name="Jul 23" sheetId="33" r:id="rId7"/>
    <sheet name="Aug 23" sheetId="29" r:id="rId8"/>
    <sheet name="Sep 23" sheetId="30" r:id="rId9"/>
    <sheet name="Oct 23" sheetId="31" r:id="rId10"/>
    <sheet name="Nov 23" sheetId="32" r:id="rId11"/>
    <sheet name="Dec 23" sheetId="28" r:id="rId12"/>
    <sheet name="ABS Estimated Population" sheetId="23" r:id="rId13"/>
    <sheet name="% Var From Prev Month" sheetId="17" r:id="rId14"/>
  </sheets>
  <externalReferences>
    <externalReference r:id="rId15"/>
  </externalReferences>
  <definedNames>
    <definedName name="_xlnm.Print_Area" localSheetId="3">'Apr 23'!$A$1:$J$59</definedName>
    <definedName name="_xlnm.Print_Area" localSheetId="7">'Aug 23'!$A$1:$J$62</definedName>
    <definedName name="_xlnm.Print_Area" localSheetId="11">'Dec 23'!$A$1:$L$60</definedName>
    <definedName name="_xlnm.Print_Area" localSheetId="1">'Feb 23'!$A$1:$J$59</definedName>
    <definedName name="_xlnm.Print_Area" localSheetId="6">'Jul 23'!$A$1:$L$60</definedName>
    <definedName name="_xlnm.Print_Area" localSheetId="5">'Jun 23'!$A$1:$L$60</definedName>
    <definedName name="_xlnm.Print_Area" localSheetId="4">'May 23'!$A$1:$L$60</definedName>
    <definedName name="_xlnm.Print_Area" localSheetId="10">'Nov 23'!$A$1:$L$60</definedName>
    <definedName name="_xlnm.Print_Area" localSheetId="9">'Oct 23'!$A$1:$L$60</definedName>
    <definedName name="_xlnm.Print_Area" localSheetId="8">'Sep 23'!$A$1:$L$60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1" i="20" l="1"/>
  <c r="D11" i="20"/>
  <c r="D50" i="28" l="1"/>
  <c r="E50" i="28"/>
  <c r="F50" i="28"/>
  <c r="G50" i="28"/>
  <c r="H50" i="28"/>
  <c r="I50" i="28"/>
  <c r="J50" i="28"/>
  <c r="J16" i="16" l="1"/>
  <c r="D11" i="23"/>
  <c r="C11" i="23"/>
  <c r="E3" i="28" l="1"/>
  <c r="E4" i="28"/>
  <c r="E5" i="28"/>
  <c r="E6" i="28"/>
  <c r="E7" i="28"/>
  <c r="E8" i="28"/>
  <c r="E9" i="28"/>
  <c r="E10" i="28"/>
  <c r="E3" i="31" l="1"/>
  <c r="E50" i="27" l="1"/>
  <c r="F50" i="27"/>
  <c r="G50" i="27"/>
  <c r="H50" i="27"/>
  <c r="I50" i="27"/>
  <c r="D50" i="27"/>
  <c r="D37" i="27"/>
  <c r="E37" i="27"/>
  <c r="F37" i="27"/>
  <c r="G37" i="27"/>
  <c r="H37" i="27"/>
  <c r="I37" i="27"/>
  <c r="C37" i="27"/>
  <c r="D24" i="27"/>
  <c r="E24" i="27"/>
  <c r="F24" i="27"/>
  <c r="G24" i="27"/>
  <c r="H24" i="27"/>
  <c r="I24" i="27"/>
  <c r="C24" i="27"/>
  <c r="C11" i="27"/>
  <c r="E4" i="20" l="1"/>
  <c r="E5" i="20"/>
  <c r="E6" i="20"/>
  <c r="E7" i="20"/>
  <c r="E8" i="20"/>
  <c r="E9" i="20"/>
  <c r="E10" i="20"/>
  <c r="E3" i="20"/>
  <c r="E3" i="19"/>
  <c r="J17" i="32" l="1"/>
  <c r="J18" i="32"/>
  <c r="J19" i="32"/>
  <c r="J20" i="32"/>
  <c r="J21" i="32"/>
  <c r="J22" i="32"/>
  <c r="J23" i="32"/>
  <c r="J16" i="32"/>
  <c r="J34" i="32" l="1"/>
  <c r="I37" i="32"/>
  <c r="J21" i="27"/>
  <c r="J20" i="27"/>
  <c r="J19" i="27"/>
  <c r="J23" i="21"/>
  <c r="J22" i="21"/>
  <c r="J19" i="21"/>
  <c r="J18" i="21"/>
  <c r="J17" i="21"/>
  <c r="E10" i="23"/>
  <c r="E9" i="23"/>
  <c r="E8" i="23"/>
  <c r="E7" i="23"/>
  <c r="E6" i="23"/>
  <c r="E5" i="23"/>
  <c r="E4" i="23"/>
  <c r="E3" i="23"/>
  <c r="E3" i="27"/>
  <c r="J36" i="24"/>
  <c r="J35" i="24"/>
  <c r="J33" i="24"/>
  <c r="J16" i="24"/>
  <c r="J17" i="24"/>
  <c r="J18" i="24"/>
  <c r="J19" i="24"/>
  <c r="J20" i="24"/>
  <c r="J21" i="24"/>
  <c r="E10" i="21"/>
  <c r="E9" i="21"/>
  <c r="E8" i="21"/>
  <c r="E7" i="21"/>
  <c r="E6" i="21"/>
  <c r="E5" i="21"/>
  <c r="E4" i="21"/>
  <c r="E3" i="21"/>
  <c r="J36" i="20"/>
  <c r="J35" i="20"/>
  <c r="J34" i="20"/>
  <c r="J33" i="20"/>
  <c r="J32" i="20"/>
  <c r="J31" i="20"/>
  <c r="J30" i="20"/>
  <c r="J29" i="20"/>
  <c r="J23" i="20"/>
  <c r="J22" i="20"/>
  <c r="J21" i="20"/>
  <c r="J20" i="20"/>
  <c r="J19" i="20"/>
  <c r="J18" i="20"/>
  <c r="J17" i="20"/>
  <c r="J16" i="20"/>
  <c r="J21" i="21"/>
  <c r="J20" i="21"/>
  <c r="J16" i="21"/>
  <c r="H50" i="30"/>
  <c r="E50" i="30"/>
  <c r="D11" i="33"/>
  <c r="C11" i="24"/>
  <c r="E11" i="27" s="1"/>
  <c r="D11" i="24"/>
  <c r="C24" i="29"/>
  <c r="D24" i="29"/>
  <c r="E24" i="29"/>
  <c r="J20" i="28"/>
  <c r="J50" i="31"/>
  <c r="D11" i="21"/>
  <c r="D24" i="16"/>
  <c r="E24" i="16"/>
  <c r="F24" i="16"/>
  <c r="G24" i="16"/>
  <c r="H24" i="16"/>
  <c r="C24" i="16"/>
  <c r="C11" i="16"/>
  <c r="E11" i="16" s="1"/>
  <c r="I24" i="29"/>
  <c r="J24" i="29" s="1"/>
  <c r="E4" i="16"/>
  <c r="E5" i="16"/>
  <c r="E6" i="16"/>
  <c r="E7" i="16"/>
  <c r="E8" i="16"/>
  <c r="E9" i="16"/>
  <c r="E10" i="16"/>
  <c r="E3" i="16"/>
  <c r="D37" i="19"/>
  <c r="E37" i="19"/>
  <c r="F37" i="19"/>
  <c r="G37" i="19"/>
  <c r="H37" i="19"/>
  <c r="I37" i="19"/>
  <c r="C37" i="19"/>
  <c r="D11" i="28"/>
  <c r="D11" i="32"/>
  <c r="D11" i="31"/>
  <c r="C11" i="31"/>
  <c r="F24" i="33"/>
  <c r="G24" i="33"/>
  <c r="H24" i="33"/>
  <c r="I24" i="33"/>
  <c r="C11" i="33"/>
  <c r="G37" i="21"/>
  <c r="C37" i="21"/>
  <c r="D24" i="21"/>
  <c r="E24" i="21"/>
  <c r="F24" i="21"/>
  <c r="G24" i="21"/>
  <c r="H24" i="21"/>
  <c r="C24" i="21"/>
  <c r="C11" i="21"/>
  <c r="D11" i="19"/>
  <c r="D50" i="32"/>
  <c r="E50" i="32"/>
  <c r="F50" i="32"/>
  <c r="G50" i="32"/>
  <c r="H50" i="32"/>
  <c r="I50" i="32"/>
  <c r="C11" i="32"/>
  <c r="J50" i="32"/>
  <c r="D24" i="28"/>
  <c r="E24" i="28"/>
  <c r="F24" i="28"/>
  <c r="G24" i="28"/>
  <c r="H24" i="28"/>
  <c r="I24" i="28"/>
  <c r="J24" i="28" s="1"/>
  <c r="D37" i="28"/>
  <c r="E37" i="28"/>
  <c r="F37" i="28"/>
  <c r="G37" i="28"/>
  <c r="H37" i="28"/>
  <c r="I37" i="28"/>
  <c r="D24" i="32"/>
  <c r="E24" i="32"/>
  <c r="F24" i="32"/>
  <c r="G24" i="32"/>
  <c r="H24" i="32"/>
  <c r="I24" i="32"/>
  <c r="J24" i="32" s="1"/>
  <c r="D37" i="32"/>
  <c r="E37" i="32"/>
  <c r="F37" i="32"/>
  <c r="G37" i="32"/>
  <c r="H37" i="32"/>
  <c r="D24" i="31"/>
  <c r="E24" i="31"/>
  <c r="F24" i="31"/>
  <c r="G24" i="31"/>
  <c r="H24" i="31"/>
  <c r="I24" i="31"/>
  <c r="J24" i="31" s="1"/>
  <c r="D37" i="31"/>
  <c r="E37" i="31"/>
  <c r="F37" i="31"/>
  <c r="G37" i="31"/>
  <c r="H37" i="31"/>
  <c r="I37" i="31"/>
  <c r="E50" i="31"/>
  <c r="F50" i="31"/>
  <c r="G50" i="31"/>
  <c r="H50" i="31"/>
  <c r="I50" i="31"/>
  <c r="D24" i="30"/>
  <c r="E24" i="30"/>
  <c r="F24" i="30"/>
  <c r="G24" i="30"/>
  <c r="H24" i="30"/>
  <c r="I24" i="30"/>
  <c r="J24" i="30" s="1"/>
  <c r="D37" i="30"/>
  <c r="E37" i="30"/>
  <c r="F37" i="30"/>
  <c r="G37" i="30"/>
  <c r="H37" i="30"/>
  <c r="I37" i="30"/>
  <c r="E50" i="29"/>
  <c r="F50" i="29"/>
  <c r="G50" i="29"/>
  <c r="H50" i="29"/>
  <c r="I50" i="29"/>
  <c r="D37" i="20"/>
  <c r="E37" i="20"/>
  <c r="F37" i="20"/>
  <c r="G37" i="20"/>
  <c r="H37" i="20"/>
  <c r="C37" i="20"/>
  <c r="D24" i="20"/>
  <c r="E24" i="20"/>
  <c r="F24" i="20"/>
  <c r="G24" i="20"/>
  <c r="H24" i="20"/>
  <c r="C24" i="20"/>
  <c r="I24" i="20"/>
  <c r="J24" i="20" s="1"/>
  <c r="J32" i="19"/>
  <c r="J33" i="19"/>
  <c r="J18" i="19"/>
  <c r="J19" i="19"/>
  <c r="J20" i="19"/>
  <c r="C11" i="19"/>
  <c r="E11" i="19" s="1"/>
  <c r="J31" i="16"/>
  <c r="J32" i="16"/>
  <c r="I37" i="16"/>
  <c r="J18" i="16"/>
  <c r="J19" i="16"/>
  <c r="I24" i="16"/>
  <c r="J24" i="16" s="1"/>
  <c r="C11" i="28"/>
  <c r="E11" i="28" s="1"/>
  <c r="C24" i="28"/>
  <c r="C37" i="28"/>
  <c r="C24" i="32"/>
  <c r="C37" i="32"/>
  <c r="C37" i="31"/>
  <c r="D24" i="24"/>
  <c r="E24" i="24"/>
  <c r="F24" i="24"/>
  <c r="G24" i="24"/>
  <c r="H24" i="24"/>
  <c r="I24" i="24"/>
  <c r="J24" i="24" s="1"/>
  <c r="C24" i="24"/>
  <c r="D37" i="24"/>
  <c r="E37" i="24"/>
  <c r="F37" i="24"/>
  <c r="G37" i="24"/>
  <c r="H37" i="24"/>
  <c r="C37" i="24"/>
  <c r="J29" i="16"/>
  <c r="J30" i="16"/>
  <c r="J33" i="16"/>
  <c r="J34" i="16"/>
  <c r="J35" i="16"/>
  <c r="J36" i="16"/>
  <c r="J17" i="16"/>
  <c r="J20" i="16"/>
  <c r="J21" i="16"/>
  <c r="J22" i="16"/>
  <c r="J23" i="16"/>
  <c r="J34" i="29"/>
  <c r="J35" i="29"/>
  <c r="J36" i="29"/>
  <c r="J34" i="24"/>
  <c r="J47" i="16"/>
  <c r="J48" i="16"/>
  <c r="J49" i="16"/>
  <c r="J16" i="31"/>
  <c r="J17" i="31"/>
  <c r="E4" i="19"/>
  <c r="E5" i="19"/>
  <c r="E6" i="19"/>
  <c r="E7" i="19"/>
  <c r="E8" i="19"/>
  <c r="E9" i="19"/>
  <c r="E10" i="19"/>
  <c r="J36" i="28"/>
  <c r="J35" i="28"/>
  <c r="J34" i="28"/>
  <c r="J33" i="28"/>
  <c r="J32" i="28"/>
  <c r="J31" i="28"/>
  <c r="J30" i="28"/>
  <c r="J29" i="28"/>
  <c r="J36" i="32"/>
  <c r="J35" i="32"/>
  <c r="J33" i="32"/>
  <c r="J32" i="32"/>
  <c r="J31" i="32"/>
  <c r="J30" i="32"/>
  <c r="J29" i="32"/>
  <c r="J36" i="31"/>
  <c r="J35" i="31"/>
  <c r="J34" i="31"/>
  <c r="J33" i="31"/>
  <c r="J32" i="31"/>
  <c r="J30" i="31"/>
  <c r="J29" i="31"/>
  <c r="J36" i="30"/>
  <c r="J35" i="30"/>
  <c r="J34" i="30"/>
  <c r="J33" i="30"/>
  <c r="J32" i="30"/>
  <c r="J31" i="30"/>
  <c r="J30" i="30"/>
  <c r="J29" i="30"/>
  <c r="J33" i="29"/>
  <c r="J32" i="29"/>
  <c r="J31" i="29"/>
  <c r="J30" i="29"/>
  <c r="J29" i="29"/>
  <c r="J32" i="24"/>
  <c r="J31" i="24"/>
  <c r="J30" i="24"/>
  <c r="J23" i="28"/>
  <c r="J22" i="28"/>
  <c r="J21" i="28"/>
  <c r="J19" i="28"/>
  <c r="J18" i="28"/>
  <c r="J17" i="28"/>
  <c r="J16" i="28"/>
  <c r="J23" i="31"/>
  <c r="J22" i="31"/>
  <c r="J21" i="31"/>
  <c r="J20" i="31"/>
  <c r="J19" i="31"/>
  <c r="J23" i="30"/>
  <c r="J22" i="30"/>
  <c r="J21" i="30"/>
  <c r="J20" i="30"/>
  <c r="J19" i="30"/>
  <c r="J18" i="30"/>
  <c r="J17" i="30"/>
  <c r="J16" i="30"/>
  <c r="J23" i="29"/>
  <c r="J22" i="29"/>
  <c r="J21" i="29"/>
  <c r="J20" i="29"/>
  <c r="J19" i="29"/>
  <c r="J18" i="29"/>
  <c r="J17" i="29"/>
  <c r="J16" i="29"/>
  <c r="J23" i="33"/>
  <c r="J22" i="33"/>
  <c r="J21" i="33"/>
  <c r="J20" i="33"/>
  <c r="J19" i="33"/>
  <c r="J18" i="33"/>
  <c r="J17" i="33"/>
  <c r="J16" i="33"/>
  <c r="J23" i="27"/>
  <c r="J22" i="27"/>
  <c r="J18" i="27"/>
  <c r="J17" i="27"/>
  <c r="J16" i="27"/>
  <c r="J23" i="24"/>
  <c r="J22" i="24"/>
  <c r="C11" i="29"/>
  <c r="D50" i="16"/>
  <c r="E50" i="16"/>
  <c r="F50" i="16"/>
  <c r="G50" i="16"/>
  <c r="H50" i="16"/>
  <c r="I50" i="16"/>
  <c r="E3" i="24"/>
  <c r="E4" i="29"/>
  <c r="E5" i="29"/>
  <c r="E6" i="29"/>
  <c r="E7" i="29"/>
  <c r="E8" i="29"/>
  <c r="E9" i="29"/>
  <c r="E10" i="29"/>
  <c r="I37" i="29"/>
  <c r="E3" i="29"/>
  <c r="E4" i="33"/>
  <c r="E5" i="33"/>
  <c r="E6" i="33"/>
  <c r="E7" i="33"/>
  <c r="E8" i="33"/>
  <c r="E9" i="33"/>
  <c r="E10" i="33"/>
  <c r="E3" i="33"/>
  <c r="D50" i="31"/>
  <c r="D50" i="30"/>
  <c r="F50" i="30"/>
  <c r="G50" i="30"/>
  <c r="I50" i="30"/>
  <c r="D50" i="19"/>
  <c r="E50" i="19"/>
  <c r="F50" i="19"/>
  <c r="G50" i="19"/>
  <c r="H50" i="19"/>
  <c r="I50" i="19"/>
  <c r="J36" i="19"/>
  <c r="J35" i="19"/>
  <c r="J34" i="19"/>
  <c r="J30" i="19"/>
  <c r="J29" i="19"/>
  <c r="J23" i="19"/>
  <c r="J22" i="19"/>
  <c r="J21" i="19"/>
  <c r="J17" i="19"/>
  <c r="J16" i="19"/>
  <c r="E3" i="32"/>
  <c r="E4" i="32"/>
  <c r="E5" i="32"/>
  <c r="E6" i="32"/>
  <c r="E7" i="32"/>
  <c r="E8" i="32"/>
  <c r="E9" i="32"/>
  <c r="E10" i="32"/>
  <c r="E4" i="31"/>
  <c r="E5" i="31"/>
  <c r="E6" i="31"/>
  <c r="E7" i="31"/>
  <c r="E8" i="31"/>
  <c r="E9" i="31"/>
  <c r="E10" i="31"/>
  <c r="C24" i="31"/>
  <c r="E3" i="30"/>
  <c r="E4" i="30"/>
  <c r="E5" i="30"/>
  <c r="E6" i="30"/>
  <c r="E7" i="30"/>
  <c r="E8" i="30"/>
  <c r="E9" i="30"/>
  <c r="E10" i="30"/>
  <c r="C24" i="30"/>
  <c r="C37" i="30"/>
  <c r="D11" i="29"/>
  <c r="F24" i="29"/>
  <c r="G24" i="29"/>
  <c r="H24" i="29"/>
  <c r="C37" i="29"/>
  <c r="D37" i="29"/>
  <c r="E37" i="29"/>
  <c r="F37" i="29"/>
  <c r="G37" i="29"/>
  <c r="H37" i="29"/>
  <c r="D50" i="29"/>
  <c r="E4" i="27"/>
  <c r="E5" i="27"/>
  <c r="E6" i="27"/>
  <c r="E7" i="27"/>
  <c r="E8" i="27"/>
  <c r="E9" i="27"/>
  <c r="E10" i="27"/>
  <c r="E4" i="24"/>
  <c r="E5" i="24"/>
  <c r="E6" i="24"/>
  <c r="E7" i="24"/>
  <c r="E8" i="24"/>
  <c r="E9" i="24"/>
  <c r="E10" i="24"/>
  <c r="D50" i="24"/>
  <c r="E50" i="24"/>
  <c r="F50" i="24"/>
  <c r="G50" i="24"/>
  <c r="H50" i="24"/>
  <c r="I50" i="24"/>
  <c r="D50" i="20"/>
  <c r="E50" i="20"/>
  <c r="F50" i="20"/>
  <c r="G50" i="20"/>
  <c r="H50" i="20"/>
  <c r="I50" i="20"/>
  <c r="C24" i="19"/>
  <c r="D24" i="19"/>
  <c r="E24" i="19"/>
  <c r="F24" i="19"/>
  <c r="G24" i="19"/>
  <c r="H24" i="19"/>
  <c r="C37" i="16"/>
  <c r="D37" i="16"/>
  <c r="E37" i="16"/>
  <c r="F37" i="16"/>
  <c r="G37" i="16"/>
  <c r="H37" i="16"/>
  <c r="J18" i="31"/>
  <c r="J31" i="31"/>
  <c r="J31" i="19"/>
  <c r="I24" i="19"/>
  <c r="J24" i="19" s="1"/>
  <c r="J50" i="16" l="1"/>
  <c r="E11" i="31"/>
  <c r="E11" i="24"/>
  <c r="E11" i="32"/>
  <c r="E11" i="29"/>
  <c r="J50" i="30"/>
  <c r="J50" i="29"/>
  <c r="H37" i="33"/>
  <c r="G37" i="33"/>
  <c r="F37" i="33"/>
  <c r="J24" i="33"/>
  <c r="D24" i="33"/>
  <c r="E11" i="33"/>
  <c r="I37" i="24"/>
  <c r="J37" i="24" s="1"/>
  <c r="J50" i="24"/>
  <c r="G50" i="21"/>
  <c r="H37" i="21"/>
  <c r="F37" i="21"/>
  <c r="E37" i="21"/>
  <c r="D37" i="21"/>
  <c r="E11" i="21"/>
  <c r="J50" i="20"/>
  <c r="E11" i="30"/>
  <c r="J29" i="24"/>
  <c r="I24" i="21"/>
  <c r="I37" i="20"/>
  <c r="J37" i="20" s="1"/>
  <c r="J50" i="19"/>
  <c r="E11" i="20"/>
  <c r="J37" i="32"/>
  <c r="J37" i="16"/>
  <c r="J37" i="28"/>
  <c r="J37" i="31"/>
  <c r="J37" i="30"/>
  <c r="J37" i="29"/>
  <c r="E11" i="23"/>
  <c r="J37" i="19"/>
  <c r="J29" i="33" l="1"/>
  <c r="J24" i="21"/>
  <c r="D50" i="21"/>
  <c r="J24" i="27"/>
  <c r="J30" i="33" l="1"/>
  <c r="F50" i="33"/>
  <c r="G50" i="33"/>
  <c r="H50" i="33"/>
  <c r="D37" i="33"/>
  <c r="E24" i="33"/>
  <c r="C24" i="33"/>
  <c r="H50" i="21"/>
  <c r="F50" i="21"/>
  <c r="E50" i="21"/>
  <c r="J29" i="21"/>
  <c r="J29" i="27"/>
  <c r="J31" i="33" l="1"/>
  <c r="C37" i="33"/>
  <c r="E37" i="33"/>
  <c r="J30" i="21"/>
  <c r="J30" i="27"/>
  <c r="J32" i="33" l="1"/>
  <c r="D50" i="33"/>
  <c r="J31" i="21"/>
  <c r="J31" i="27"/>
  <c r="J33" i="33" l="1"/>
  <c r="E50" i="33"/>
  <c r="J32" i="21"/>
  <c r="J32" i="27"/>
  <c r="J34" i="33" l="1"/>
  <c r="J33" i="21"/>
  <c r="J33" i="27"/>
  <c r="J35" i="33" l="1"/>
  <c r="J34" i="21"/>
  <c r="J34" i="27"/>
  <c r="J36" i="33" l="1"/>
  <c r="I37" i="33"/>
  <c r="J35" i="21"/>
  <c r="J36" i="27"/>
  <c r="J35" i="27"/>
  <c r="J37" i="33" l="1"/>
  <c r="J36" i="21"/>
  <c r="I37" i="21"/>
  <c r="J37" i="27"/>
  <c r="J37" i="21" l="1"/>
  <c r="J50" i="27"/>
  <c r="J50" i="33" l="1"/>
  <c r="I50" i="33"/>
  <c r="I50" i="21"/>
  <c r="J50" i="21"/>
</calcChain>
</file>

<file path=xl/sharedStrings.xml><?xml version="1.0" encoding="utf-8"?>
<sst xmlns="http://schemas.openxmlformats.org/spreadsheetml/2006/main" count="982" uniqueCount="65">
  <si>
    <t>Male</t>
  </si>
  <si>
    <t>Female</t>
  </si>
  <si>
    <t>Total</t>
  </si>
  <si>
    <t>NSW</t>
  </si>
  <si>
    <t>VIC</t>
  </si>
  <si>
    <t>QLD</t>
  </si>
  <si>
    <t>SA</t>
  </si>
  <si>
    <t>WA</t>
  </si>
  <si>
    <t>TAS</t>
  </si>
  <si>
    <t>NT</t>
  </si>
  <si>
    <t>ACT</t>
  </si>
  <si>
    <t>AGE GROUP</t>
  </si>
  <si>
    <t>25-34</t>
  </si>
  <si>
    <t>35-44</t>
  </si>
  <si>
    <t>45-54</t>
  </si>
  <si>
    <t>55-64</t>
  </si>
  <si>
    <t>65+</t>
  </si>
  <si>
    <t>STATE</t>
  </si>
  <si>
    <t>TOTAL</t>
  </si>
  <si>
    <t>Note:</t>
  </si>
  <si>
    <t>Unknown Gender</t>
  </si>
  <si>
    <t>18-24</t>
  </si>
  <si>
    <t>Grand Total Intent Registrations</t>
  </si>
  <si>
    <t>State % of Total Intent Registrations</t>
  </si>
  <si>
    <t>% Variance from previous month</t>
  </si>
  <si>
    <t>State</t>
  </si>
  <si>
    <t>% of ABS Estimated Population</t>
  </si>
  <si>
    <r>
      <t>Please note:</t>
    </r>
    <r>
      <rPr>
        <sz val="9"/>
        <rFont val="Arial"/>
        <family val="2"/>
      </rPr>
      <t xml:space="preserve">  Excludes estimated population for 0-15 year old residents</t>
    </r>
  </si>
  <si>
    <t xml:space="preserve"> </t>
  </si>
  <si>
    <t xml:space="preserve">Total </t>
  </si>
  <si>
    <r>
      <t xml:space="preserve">3. State % of Total Intent Registrations =  </t>
    </r>
    <r>
      <rPr>
        <sz val="10"/>
        <rFont val="Arial"/>
        <family val="2"/>
      </rPr>
      <t>Grand Total Intent Registrations for State/Grand Total Intent Registrations.</t>
    </r>
  </si>
  <si>
    <r>
      <t xml:space="preserve">4. Negative Variance </t>
    </r>
    <r>
      <rPr>
        <sz val="10"/>
        <rFont val="Arial"/>
        <family val="2"/>
      </rPr>
      <t>occurs due to: intent registration being strengthened to consent, registration end-dated due to death or by request, registrant moved to another state.</t>
    </r>
  </si>
  <si>
    <r>
      <t xml:space="preserve">3. State % of Total Intent Registrations =  </t>
    </r>
    <r>
      <rPr>
        <sz val="10"/>
        <color rgb="FFFF0000"/>
        <rFont val="Arial"/>
        <family val="2"/>
      </rPr>
      <t>Grand Total Intent Registrations for State/Grand Total Intent Registrations.</t>
    </r>
  </si>
  <si>
    <r>
      <t xml:space="preserve">4. Negative Variance </t>
    </r>
    <r>
      <rPr>
        <sz val="10"/>
        <color rgb="FFFF0000"/>
        <rFont val="Arial"/>
        <family val="2"/>
      </rPr>
      <t>occurs due to: intent registration being strengthened to consent, registration end-dated due to death or by request, registrant moved to another state.</t>
    </r>
  </si>
  <si>
    <r>
      <t xml:space="preserve">2. Grand Total Intent Registrations = </t>
    </r>
    <r>
      <rPr>
        <sz val="10"/>
        <rFont val="Arial"/>
        <family val="2"/>
      </rPr>
      <t>Female Total + Male Total + 5120  Registrations that have no Gender.</t>
    </r>
  </si>
  <si>
    <r>
      <t xml:space="preserve">2. Grand Total Intent Registrations = </t>
    </r>
    <r>
      <rPr>
        <sz val="10"/>
        <rFont val="Arial"/>
        <family val="2"/>
      </rPr>
      <t>Female Total + Male Total + Registrations that have no Gender.</t>
    </r>
  </si>
  <si>
    <r>
      <t xml:space="preserve">2. Grand Total Intent Registrations = </t>
    </r>
    <r>
      <rPr>
        <sz val="10"/>
        <color rgb="FFFF0000"/>
        <rFont val="Arial"/>
        <family val="2"/>
      </rPr>
      <t>Female Total + Male Total + Registrations that have no Gender.</t>
    </r>
  </si>
  <si>
    <r>
      <t xml:space="preserve">2. Grand Total Intent Registrations = </t>
    </r>
    <r>
      <rPr>
        <sz val="10"/>
        <rFont val="Arial"/>
        <family val="2"/>
      </rPr>
      <t>Female Total + Male Total + 5102 Registrations that have no Gender.</t>
    </r>
  </si>
  <si>
    <r>
      <t xml:space="preserve">2. Grand Total Intent Registrations = </t>
    </r>
    <r>
      <rPr>
        <sz val="10"/>
        <rFont val="Arial"/>
        <family val="2"/>
      </rPr>
      <t>Female Total + Male Total + 5094 Registrations that have no Gender.</t>
    </r>
  </si>
  <si>
    <r>
      <t xml:space="preserve">2. Grand Total Intent Registrations = </t>
    </r>
    <r>
      <rPr>
        <sz val="10"/>
        <rFont val="Arial"/>
        <family val="2"/>
      </rPr>
      <t>Female Total  + Male Total  + Registrations that have no Gender.</t>
    </r>
  </si>
  <si>
    <t>Grand Total Registrations For December 2021
Used to Calculate % Variance from previous month for January 2022</t>
  </si>
  <si>
    <t>The above stats should be updated September of each year</t>
  </si>
  <si>
    <t xml:space="preserve">To access the stats, go onto the ABS website and click on: </t>
  </si>
  <si>
    <t>- Statistics</t>
  </si>
  <si>
    <t>- People</t>
  </si>
  <si>
    <t>- Population</t>
  </si>
  <si>
    <t>- National, state and Territory Population</t>
  </si>
  <si>
    <t>- Population by age and sex - national</t>
  </si>
  <si>
    <t>- Choose "Option 8" on the tabs below</t>
  </si>
  <si>
    <r>
      <t xml:space="preserve">1. % of ABS Estimated Population (as at 30 June 2021) = </t>
    </r>
    <r>
      <rPr>
        <sz val="10"/>
        <rFont val="Arial"/>
        <family val="2"/>
      </rPr>
      <t xml:space="preserve">Gender Total/ABS Estimated Gender Population.  </t>
    </r>
    <r>
      <rPr>
        <b/>
        <sz val="10"/>
        <rFont val="Arial"/>
        <family val="2"/>
      </rPr>
      <t>Please note:</t>
    </r>
    <r>
      <rPr>
        <sz val="10"/>
        <rFont val="Arial"/>
        <family val="2"/>
      </rPr>
      <t xml:space="preserve">  Excludes estimated population for 0-15 year old residents.</t>
    </r>
  </si>
  <si>
    <t>5. The above tables include registrants who DO NOT wish to donate = 6541</t>
  </si>
  <si>
    <t>5. The above tables include registrants who DO NOT wish to donate = 6545</t>
  </si>
  <si>
    <t>5. The above tables include registrants who DO NOT wish to donate = 6,549</t>
  </si>
  <si>
    <t>5. The above tables include registrants who DO NOT wish to donate = 6566</t>
  </si>
  <si>
    <t xml:space="preserve">Population figures are customised population projections for 30 June 2022 prepared by ABS according to assumptions agreed to by the Department of Health and Ageing.  Copyright in ABS data resides with the Commonwealth of Australia. </t>
  </si>
  <si>
    <r>
      <t xml:space="preserve">1. % of ABS Estimated Population (as at 30 June 2022) = </t>
    </r>
    <r>
      <rPr>
        <sz val="10"/>
        <rFont val="Arial"/>
        <family val="2"/>
      </rPr>
      <t xml:space="preserve">Gender Total/ABS Estimated Gender Population.  </t>
    </r>
    <r>
      <rPr>
        <b/>
        <sz val="10"/>
        <rFont val="Arial"/>
        <family val="2"/>
      </rPr>
      <t>Please note:</t>
    </r>
    <r>
      <rPr>
        <sz val="10"/>
        <rFont val="Arial"/>
        <family val="2"/>
      </rPr>
      <t xml:space="preserve">  Excludes estimated population for 0-15 year old residents.</t>
    </r>
  </si>
  <si>
    <t>5. The above tables include registrants who DO NOT wish to donate = 6437</t>
  </si>
  <si>
    <t>5. The above tables include registrants who DO NOT wish to donate = 6442</t>
  </si>
  <si>
    <t>5. The above tables include registrants who DO NOT wish to donate = 6443</t>
  </si>
  <si>
    <t>5. The above tables include registrants who DO NOT wish to donate = 6458</t>
  </si>
  <si>
    <t>5. The above tables include registrants who DO NOT wish to donate = 6459</t>
  </si>
  <si>
    <r>
      <t xml:space="preserve">1. % of ABS Estimated Population (as at 30 June 2022) = </t>
    </r>
    <r>
      <rPr>
        <sz val="10"/>
        <color rgb="FFFF0000"/>
        <rFont val="Arial"/>
        <family val="2"/>
      </rPr>
      <t xml:space="preserve">Gender Total/ABS Estimated Gender Population.  </t>
    </r>
    <r>
      <rPr>
        <b/>
        <sz val="10"/>
        <color rgb="FFFF0000"/>
        <rFont val="Arial"/>
        <family val="2"/>
      </rPr>
      <t>Please note:</t>
    </r>
    <r>
      <rPr>
        <sz val="10"/>
        <color rgb="FFFF0000"/>
        <rFont val="Arial"/>
        <family val="2"/>
      </rPr>
      <t xml:space="preserve">  Excludes estimated population for 0-15 year old residents.</t>
    </r>
  </si>
  <si>
    <t>5. The above tables include registrants who DO NOT wish to donate = 6481</t>
  </si>
  <si>
    <t>5. The above tables include registrants who DO NOT wish to donate = 6480</t>
  </si>
  <si>
    <t>5. The above tables include registrants who DO NOT wish to donate = 6486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</si>
</sst>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 ###\ ##0"/>
    <numFmt numFmtId="165" formatCode="#,##0;[Red]#,##0"/>
    <numFmt numFmtId="166" formatCode="0.0%"/>
    <numFmt numFmtId="167" formatCode="#,##0_ ;\-#,##0\ "/>
  </numFmts>
  <fonts count="22" x14ac:knownFonts="1">
    <font>
      <sz val="10"/>
      <name val="Arial"/>
    </font>
    <font>
      <sz val="10"/>
      <name val="Arial"/>
      <family val="2"/>
    </font>
    <font>
      <sz val="9"/>
      <name val="Arial"/>
      <family val="2"/>
    </font>
    <font>
      <b/>
      <sz val="9"/>
      <color indexed="9"/>
      <name val="Arial"/>
      <family val="2"/>
    </font>
    <font>
      <b/>
      <sz val="9"/>
      <name val="Arial"/>
      <family val="2"/>
    </font>
    <font>
      <sz val="8"/>
      <name val="Arial"/>
      <family val="2"/>
    </font>
    <font>
      <b/>
      <sz val="10"/>
      <color indexed="9"/>
      <name val="Arial"/>
      <family val="2"/>
    </font>
    <font>
      <sz val="10"/>
      <color indexed="8"/>
      <name val="Arial"/>
      <family val="2"/>
    </font>
    <font>
      <sz val="10"/>
      <color indexed="9"/>
      <name val="Arial"/>
      <family val="2"/>
    </font>
    <font>
      <b/>
      <sz val="10"/>
      <color indexed="9"/>
      <name val="Arial"/>
      <family val="2"/>
    </font>
    <font>
      <sz val="10"/>
      <name val="Arial"/>
      <family val="2"/>
    </font>
    <font>
      <b/>
      <sz val="10"/>
      <name val="Arial"/>
      <family val="2"/>
    </font>
    <font>
      <sz val="10"/>
      <name val="Arial"/>
      <family val="2"/>
    </font>
    <font>
      <b/>
      <sz val="10"/>
      <color indexed="10"/>
      <name val="Arial"/>
      <family val="2"/>
    </font>
    <font>
      <sz val="10"/>
      <name val="Arial"/>
      <family val="2"/>
    </font>
    <font>
      <b/>
      <sz val="10"/>
      <name val="Arial"/>
      <family val="2"/>
    </font>
    <font>
      <sz val="10"/>
      <color indexed="9"/>
      <name val="Arial"/>
      <family val="2"/>
    </font>
    <font>
      <sz val="10"/>
      <name val="Arial"/>
      <family val="2"/>
    </font>
    <font>
      <b/>
      <sz val="9"/>
      <color theme="0"/>
      <name val="Arial"/>
      <family val="2"/>
    </font>
    <font>
      <b/>
      <sz val="10"/>
      <color rgb="FFFF0000"/>
      <name val="Arial"/>
      <family val="2"/>
    </font>
    <font>
      <sz val="10"/>
      <color rgb="FFFF0000"/>
      <name val="Arial"/>
      <family val="2"/>
    </font>
    <font>
      <b/>
      <sz val="8"/>
      <name val="Arial"/>
      <family val="2"/>
    </font>
  </fonts>
  <fills count="9">
    <fill>
      <patternFill patternType="none"/>
    </fill>
    <fill>
      <patternFill patternType="gray125"/>
    </fill>
    <fill>
      <patternFill patternType="solid">
        <fgColor indexed="16"/>
        <bgColor indexed="64"/>
      </patternFill>
    </fill>
    <fill>
      <patternFill patternType="solid">
        <fgColor indexed="55"/>
        <bgColor indexed="64"/>
      </patternFill>
    </fill>
    <fill>
      <patternFill patternType="solid">
        <fgColor indexed="9"/>
        <bgColor indexed="64"/>
      </patternFill>
    </fill>
    <fill>
      <patternFill patternType="solid">
        <fgColor theme="0"/>
        <bgColor indexed="64"/>
      </patternFill>
    </fill>
    <fill>
      <patternFill patternType="solid">
        <fgColor rgb="FFC00000"/>
        <bgColor indexed="64"/>
      </patternFill>
    </fill>
    <fill>
      <patternFill patternType="solid">
        <fgColor theme="0" tint="-0.34998626667073579"/>
        <bgColor indexed="64"/>
      </patternFill>
    </fill>
    <fill>
      <patternFill patternType="solid">
        <fgColor rgb="FF96000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225">
    <xf numFmtId="0" fontId="0" fillId="0" borderId="0" xfId="0"/>
    <xf numFmtId="0" fontId="0" fillId="0" borderId="0" xfId="0" applyAlignment="1">
      <alignment horizontal="left"/>
    </xf>
    <xf numFmtId="0" fontId="4" fillId="0" borderId="0" xfId="0" applyFont="1"/>
    <xf numFmtId="3" fontId="0" fillId="0" borderId="0" xfId="0" applyNumberFormat="1"/>
    <xf numFmtId="0" fontId="2" fillId="0" borderId="0" xfId="0" applyFont="1"/>
    <xf numFmtId="0" fontId="2" fillId="0" borderId="0" xfId="0" applyFont="1" applyAlignment="1">
      <alignment horizontal="center"/>
    </xf>
    <xf numFmtId="1" fontId="0" fillId="0" borderId="0" xfId="0" applyNumberFormat="1"/>
    <xf numFmtId="1" fontId="2" fillId="0" borderId="0" xfId="0" applyNumberFormat="1" applyFont="1" applyAlignment="1">
      <alignment horizontal="center"/>
    </xf>
    <xf numFmtId="0" fontId="0" fillId="0" borderId="0" xfId="0" applyAlignment="1">
      <alignment horizontal="center"/>
    </xf>
    <xf numFmtId="0" fontId="7" fillId="0" borderId="0" xfId="0" applyFont="1" applyAlignment="1">
      <alignment horizontal="center"/>
    </xf>
    <xf numFmtId="0" fontId="9" fillId="3" borderId="1" xfId="0" applyFont="1" applyFill="1" applyBorder="1" applyAlignment="1">
      <alignment horizontal="center" vertical="center" wrapText="1"/>
    </xf>
    <xf numFmtId="0" fontId="11" fillId="0" borderId="0" xfId="0" applyFont="1"/>
    <xf numFmtId="0" fontId="11" fillId="0" borderId="0" xfId="0" applyFont="1" applyAlignment="1">
      <alignment horizontal="center"/>
    </xf>
    <xf numFmtId="0" fontId="12" fillId="0" borderId="0" xfId="0" applyFont="1"/>
    <xf numFmtId="9" fontId="9" fillId="3" borderId="1" xfId="0" applyNumberFormat="1" applyFont="1" applyFill="1" applyBorder="1" applyAlignment="1">
      <alignment horizontal="center" vertical="center" wrapText="1"/>
    </xf>
    <xf numFmtId="0" fontId="11" fillId="0" borderId="0" xfId="0" applyFont="1" applyAlignment="1">
      <alignment horizontal="center" wrapText="1"/>
    </xf>
    <xf numFmtId="10" fontId="10" fillId="0" borderId="1" xfId="0" applyNumberFormat="1" applyFont="1" applyBorder="1" applyAlignment="1">
      <alignment horizontal="center"/>
    </xf>
    <xf numFmtId="164" fontId="11" fillId="0" borderId="0" xfId="0" applyNumberFormat="1" applyFont="1" applyAlignment="1">
      <alignment horizontal="center"/>
    </xf>
    <xf numFmtId="164" fontId="11" fillId="0" borderId="0" xfId="0" applyNumberFormat="1" applyFont="1"/>
    <xf numFmtId="164" fontId="9" fillId="2" borderId="1" xfId="0" applyNumberFormat="1" applyFont="1" applyFill="1" applyBorder="1" applyAlignment="1">
      <alignment horizontal="center"/>
    </xf>
    <xf numFmtId="10" fontId="9" fillId="2" borderId="1" xfId="2" applyNumberFormat="1" applyFont="1" applyFill="1" applyBorder="1" applyAlignment="1">
      <alignment horizontal="center"/>
    </xf>
    <xf numFmtId="10" fontId="9" fillId="2" borderId="1" xfId="0" applyNumberFormat="1" applyFont="1" applyFill="1" applyBorder="1" applyAlignment="1">
      <alignment horizontal="center"/>
    </xf>
    <xf numFmtId="0" fontId="9" fillId="3" borderId="1" xfId="0" applyFont="1" applyFill="1" applyBorder="1" applyAlignment="1">
      <alignment horizontal="center"/>
    </xf>
    <xf numFmtId="0" fontId="9" fillId="3" borderId="1" xfId="0" applyFont="1" applyFill="1" applyBorder="1" applyAlignment="1">
      <alignment horizontal="center" wrapText="1"/>
    </xf>
    <xf numFmtId="0" fontId="10" fillId="0" borderId="0" xfId="0" applyFont="1"/>
    <xf numFmtId="0" fontId="11" fillId="0" borderId="0" xfId="0" applyFont="1" applyAlignment="1">
      <alignment horizontal="left" vertical="center"/>
    </xf>
    <xf numFmtId="0" fontId="14" fillId="0" borderId="0" xfId="0" applyFont="1"/>
    <xf numFmtId="0" fontId="12" fillId="0" borderId="0" xfId="0" applyFont="1" applyAlignment="1">
      <alignment horizontal="center"/>
    </xf>
    <xf numFmtId="0" fontId="11" fillId="0" borderId="0" xfId="0" applyFont="1" applyAlignment="1">
      <alignment wrapText="1"/>
    </xf>
    <xf numFmtId="3" fontId="10" fillId="0" borderId="1" xfId="0" applyNumberFormat="1" applyFont="1" applyBorder="1" applyAlignment="1">
      <alignment horizontal="center"/>
    </xf>
    <xf numFmtId="164" fontId="10" fillId="0" borderId="0" xfId="0" applyNumberFormat="1" applyFont="1" applyAlignment="1">
      <alignment horizontal="center"/>
    </xf>
    <xf numFmtId="3" fontId="10" fillId="0" borderId="0" xfId="0" applyNumberFormat="1" applyFont="1" applyAlignment="1">
      <alignment horizontal="center"/>
    </xf>
    <xf numFmtId="3" fontId="11" fillId="0" borderId="0" xfId="0" applyNumberFormat="1" applyFont="1" applyAlignment="1">
      <alignment horizontal="center"/>
    </xf>
    <xf numFmtId="0" fontId="10" fillId="0" borderId="0" xfId="0" applyFont="1" applyAlignment="1">
      <alignment horizontal="center"/>
    </xf>
    <xf numFmtId="0" fontId="9" fillId="0" borderId="0" xfId="0" applyFont="1" applyAlignment="1">
      <alignment horizontal="center" vertical="center"/>
    </xf>
    <xf numFmtId="0" fontId="14" fillId="0" borderId="0" xfId="0" applyFont="1" applyAlignment="1">
      <alignment horizontal="center"/>
    </xf>
    <xf numFmtId="9" fontId="11" fillId="0" borderId="0" xfId="0" applyNumberFormat="1" applyFont="1" applyAlignment="1">
      <alignment horizontal="center" vertical="center" wrapText="1" shrinkToFit="1"/>
    </xf>
    <xf numFmtId="1" fontId="10" fillId="0" borderId="0" xfId="0" applyNumberFormat="1" applyFont="1" applyAlignment="1">
      <alignment horizontal="center"/>
    </xf>
    <xf numFmtId="1" fontId="11" fillId="0" borderId="0" xfId="0" applyNumberFormat="1" applyFont="1" applyAlignment="1">
      <alignment horizontal="center"/>
    </xf>
    <xf numFmtId="49" fontId="3" fillId="0" borderId="0" xfId="0" applyNumberFormat="1" applyFont="1" applyAlignment="1">
      <alignment horizontal="center" vertical="top" wrapText="1"/>
    </xf>
    <xf numFmtId="0" fontId="6" fillId="0" borderId="0" xfId="0" applyFont="1" applyAlignment="1">
      <alignment vertical="top" wrapText="1"/>
    </xf>
    <xf numFmtId="0" fontId="3" fillId="2" borderId="1" xfId="0" applyFont="1" applyFill="1" applyBorder="1" applyAlignment="1">
      <alignment horizontal="center" vertical="center"/>
    </xf>
    <xf numFmtId="0" fontId="3" fillId="2" borderId="1" xfId="0" applyFont="1" applyFill="1" applyBorder="1" applyAlignment="1">
      <alignment horizontal="center"/>
    </xf>
    <xf numFmtId="3" fontId="2" fillId="0" borderId="1" xfId="0" applyNumberFormat="1" applyFont="1" applyBorder="1" applyAlignment="1">
      <alignment horizontal="center"/>
    </xf>
    <xf numFmtId="164" fontId="2" fillId="0" borderId="1" xfId="0" applyNumberFormat="1" applyFont="1" applyBorder="1" applyAlignment="1">
      <alignment horizontal="center"/>
    </xf>
    <xf numFmtId="0" fontId="6" fillId="2" borderId="1" xfId="0" applyFont="1" applyFill="1" applyBorder="1" applyAlignment="1">
      <alignment horizontal="center" vertical="center"/>
    </xf>
    <xf numFmtId="0" fontId="6" fillId="2" borderId="1" xfId="0" applyFont="1" applyFill="1" applyBorder="1" applyAlignment="1">
      <alignment horizontal="center"/>
    </xf>
    <xf numFmtId="3" fontId="9" fillId="2" borderId="1" xfId="0" applyNumberFormat="1" applyFont="1" applyFill="1" applyBorder="1" applyAlignment="1">
      <alignment horizontal="center"/>
    </xf>
    <xf numFmtId="0" fontId="11" fillId="0" borderId="0" xfId="0" applyFont="1" applyAlignment="1">
      <alignment horizontal="left"/>
    </xf>
    <xf numFmtId="0" fontId="12" fillId="0" borderId="0" xfId="0" applyFont="1" applyAlignment="1">
      <alignment horizontal="left" vertical="center"/>
    </xf>
    <xf numFmtId="0" fontId="12" fillId="0" borderId="0" xfId="0" applyFont="1" applyAlignment="1">
      <alignment horizontal="left"/>
    </xf>
    <xf numFmtId="0" fontId="13" fillId="0" borderId="0" xfId="0" applyFont="1"/>
    <xf numFmtId="164" fontId="10" fillId="0" borderId="0" xfId="0" applyNumberFormat="1" applyFont="1"/>
    <xf numFmtId="164" fontId="9" fillId="0" borderId="0" xfId="0" applyNumberFormat="1" applyFont="1" applyAlignment="1">
      <alignment horizontal="center"/>
    </xf>
    <xf numFmtId="0" fontId="0" fillId="0" borderId="1" xfId="0" applyBorder="1" applyAlignment="1">
      <alignment horizontal="center"/>
    </xf>
    <xf numFmtId="3" fontId="0" fillId="0" borderId="1" xfId="0" applyNumberFormat="1" applyBorder="1" applyAlignment="1">
      <alignment horizontal="center"/>
    </xf>
    <xf numFmtId="0" fontId="14" fillId="4" borderId="0" xfId="0" applyFont="1" applyFill="1"/>
    <xf numFmtId="10" fontId="0" fillId="0" borderId="1" xfId="0" applyNumberFormat="1" applyBorder="1" applyAlignment="1">
      <alignment horizontal="center"/>
    </xf>
    <xf numFmtId="3" fontId="8" fillId="2" borderId="1" xfId="0" applyNumberFormat="1" applyFont="1" applyFill="1" applyBorder="1" applyAlignment="1">
      <alignment horizontal="center"/>
    </xf>
    <xf numFmtId="10" fontId="8" fillId="2" borderId="1" xfId="0" applyNumberFormat="1" applyFont="1" applyFill="1" applyBorder="1" applyAlignment="1">
      <alignment horizontal="center"/>
    </xf>
    <xf numFmtId="165" fontId="0" fillId="0" borderId="1" xfId="0" applyNumberFormat="1" applyBorder="1" applyAlignment="1">
      <alignment horizontal="center"/>
    </xf>
    <xf numFmtId="165" fontId="11" fillId="4" borderId="1" xfId="0" applyNumberFormat="1" applyFont="1" applyFill="1" applyBorder="1" applyAlignment="1">
      <alignment horizontal="center"/>
    </xf>
    <xf numFmtId="165" fontId="10" fillId="0" borderId="1" xfId="0" applyNumberFormat="1" applyFont="1" applyBorder="1" applyAlignment="1">
      <alignment horizontal="center"/>
    </xf>
    <xf numFmtId="165" fontId="9" fillId="2" borderId="1" xfId="0" applyNumberFormat="1" applyFont="1" applyFill="1" applyBorder="1" applyAlignment="1">
      <alignment horizontal="center"/>
    </xf>
    <xf numFmtId="0" fontId="14" fillId="4" borderId="0" xfId="0" applyFont="1" applyFill="1" applyAlignment="1">
      <alignment horizontal="center"/>
    </xf>
    <xf numFmtId="3" fontId="6" fillId="2" borderId="1" xfId="0" applyNumberFormat="1" applyFont="1" applyFill="1" applyBorder="1" applyAlignment="1">
      <alignment horizontal="center"/>
    </xf>
    <xf numFmtId="10" fontId="6" fillId="2" borderId="1" xfId="0" applyNumberFormat="1" applyFont="1" applyFill="1" applyBorder="1" applyAlignment="1">
      <alignment horizontal="center"/>
    </xf>
    <xf numFmtId="0" fontId="12" fillId="5" borderId="0" xfId="0" applyFont="1" applyFill="1"/>
    <xf numFmtId="0" fontId="11" fillId="5" borderId="0" xfId="0" applyFont="1" applyFill="1" applyAlignment="1">
      <alignment horizontal="left"/>
    </xf>
    <xf numFmtId="0" fontId="12" fillId="5" borderId="0" xfId="0" applyFont="1" applyFill="1" applyAlignment="1">
      <alignment horizontal="left" vertical="center"/>
    </xf>
    <xf numFmtId="0" fontId="12" fillId="5" borderId="0" xfId="0" applyFont="1" applyFill="1" applyAlignment="1">
      <alignment horizontal="left"/>
    </xf>
    <xf numFmtId="0" fontId="14" fillId="5" borderId="0" xfId="0" applyFont="1" applyFill="1"/>
    <xf numFmtId="0" fontId="16" fillId="3" borderId="1" xfId="0" applyFont="1" applyFill="1" applyBorder="1" applyAlignment="1">
      <alignment horizontal="center"/>
    </xf>
    <xf numFmtId="0" fontId="9" fillId="3" borderId="1" xfId="0" applyFont="1" applyFill="1" applyBorder="1" applyAlignment="1">
      <alignment horizontal="center" vertical="center"/>
    </xf>
    <xf numFmtId="166" fontId="10" fillId="0" borderId="1" xfId="0" applyNumberFormat="1" applyFont="1" applyBorder="1" applyAlignment="1" applyProtection="1">
      <alignment horizontal="center"/>
      <protection locked="0"/>
    </xf>
    <xf numFmtId="166" fontId="10" fillId="0" borderId="1" xfId="0" applyNumberFormat="1" applyFont="1" applyBorder="1" applyAlignment="1">
      <alignment horizontal="center"/>
    </xf>
    <xf numFmtId="166" fontId="9" fillId="2" borderId="1" xfId="0" applyNumberFormat="1" applyFont="1" applyFill="1" applyBorder="1" applyAlignment="1">
      <alignment horizontal="center"/>
    </xf>
    <xf numFmtId="10" fontId="10" fillId="0" borderId="1" xfId="0" applyNumberFormat="1" applyFont="1" applyBorder="1" applyAlignment="1">
      <alignment horizontal="center" vertical="center"/>
    </xf>
    <xf numFmtId="10" fontId="9" fillId="2" borderId="1" xfId="2" applyNumberFormat="1" applyFont="1" applyFill="1" applyBorder="1" applyAlignment="1">
      <alignment horizontal="center" vertical="center"/>
    </xf>
    <xf numFmtId="10" fontId="9" fillId="2" borderId="1" xfId="0" applyNumberFormat="1" applyFont="1" applyFill="1" applyBorder="1" applyAlignment="1">
      <alignment horizontal="center" vertical="center"/>
    </xf>
    <xf numFmtId="0" fontId="10" fillId="0" borderId="0" xfId="0" applyFont="1" applyAlignment="1">
      <alignment horizontal="center" vertical="center"/>
    </xf>
    <xf numFmtId="0" fontId="12" fillId="0" borderId="0" xfId="0" applyFont="1" applyAlignment="1">
      <alignment horizontal="center" vertical="center"/>
    </xf>
    <xf numFmtId="0" fontId="14" fillId="0" borderId="0" xfId="0" applyFont="1" applyAlignment="1">
      <alignment horizontal="center" vertical="center"/>
    </xf>
    <xf numFmtId="0" fontId="4" fillId="0" borderId="1" xfId="0" applyFont="1" applyBorder="1" applyAlignment="1">
      <alignment horizontal="center"/>
    </xf>
    <xf numFmtId="165" fontId="3" fillId="2" borderId="1" xfId="0" applyNumberFormat="1" applyFont="1" applyFill="1" applyBorder="1" applyAlignment="1">
      <alignment horizontal="center"/>
    </xf>
    <xf numFmtId="0" fontId="18" fillId="6" borderId="1" xfId="0" applyFont="1" applyFill="1" applyBorder="1" applyAlignment="1">
      <alignment horizontal="center"/>
    </xf>
    <xf numFmtId="165" fontId="9" fillId="2" borderId="1" xfId="1" applyNumberFormat="1" applyFont="1" applyFill="1" applyBorder="1" applyAlignment="1">
      <alignment horizontal="center" vertical="center"/>
    </xf>
    <xf numFmtId="166" fontId="6" fillId="2" borderId="1" xfId="0" applyNumberFormat="1" applyFont="1" applyFill="1" applyBorder="1" applyAlignment="1">
      <alignment horizontal="center"/>
    </xf>
    <xf numFmtId="165" fontId="6" fillId="2" borderId="1" xfId="0" applyNumberFormat="1" applyFont="1" applyFill="1" applyBorder="1" applyAlignment="1">
      <alignment horizontal="center"/>
    </xf>
    <xf numFmtId="165" fontId="17" fillId="4" borderId="1" xfId="0" applyNumberFormat="1" applyFont="1" applyFill="1" applyBorder="1" applyAlignment="1">
      <alignment horizontal="center"/>
    </xf>
    <xf numFmtId="166" fontId="10" fillId="0" borderId="1" xfId="0" applyNumberFormat="1" applyFont="1" applyBorder="1" applyAlignment="1" applyProtection="1">
      <alignment horizontal="center" vertical="center"/>
      <protection locked="0"/>
    </xf>
    <xf numFmtId="166" fontId="10" fillId="0" borderId="1" xfId="0" applyNumberFormat="1" applyFont="1" applyBorder="1" applyAlignment="1">
      <alignment horizontal="center" vertical="center"/>
    </xf>
    <xf numFmtId="166" fontId="9" fillId="2" borderId="1" xfId="0" applyNumberFormat="1" applyFont="1" applyFill="1" applyBorder="1" applyAlignment="1">
      <alignment horizontal="center" vertical="center"/>
    </xf>
    <xf numFmtId="0" fontId="14" fillId="5" borderId="0" xfId="0" applyFont="1" applyFill="1" applyAlignment="1">
      <alignment horizontal="center"/>
    </xf>
    <xf numFmtId="0" fontId="14" fillId="5" borderId="0" xfId="0" applyFont="1" applyFill="1" applyAlignment="1">
      <alignment horizontal="center" vertical="center"/>
    </xf>
    <xf numFmtId="165" fontId="11" fillId="0" borderId="1" xfId="0" applyNumberFormat="1" applyFont="1" applyBorder="1" applyAlignment="1">
      <alignment horizontal="center"/>
    </xf>
    <xf numFmtId="165" fontId="9" fillId="7" borderId="1" xfId="0" applyNumberFormat="1" applyFont="1" applyFill="1" applyBorder="1" applyAlignment="1">
      <alignment horizontal="center"/>
    </xf>
    <xf numFmtId="10" fontId="9" fillId="7" borderId="1" xfId="2" applyNumberFormat="1" applyFont="1" applyFill="1" applyBorder="1" applyAlignment="1">
      <alignment horizontal="center"/>
    </xf>
    <xf numFmtId="10" fontId="9" fillId="7" borderId="1" xfId="0" applyNumberFormat="1" applyFont="1" applyFill="1" applyBorder="1" applyAlignment="1">
      <alignment horizontal="center"/>
    </xf>
    <xf numFmtId="166" fontId="9" fillId="7" borderId="1" xfId="0" applyNumberFormat="1" applyFont="1" applyFill="1" applyBorder="1" applyAlignment="1">
      <alignment horizontal="center"/>
    </xf>
    <xf numFmtId="165" fontId="9" fillId="8" borderId="1" xfId="0" applyNumberFormat="1" applyFont="1" applyFill="1" applyBorder="1" applyAlignment="1">
      <alignment horizontal="center"/>
    </xf>
    <xf numFmtId="3" fontId="11" fillId="4" borderId="1" xfId="0" applyNumberFormat="1" applyFont="1" applyFill="1" applyBorder="1" applyAlignment="1">
      <alignment horizontal="center"/>
    </xf>
    <xf numFmtId="3" fontId="9" fillId="2" borderId="1" xfId="1" applyNumberFormat="1" applyFont="1" applyFill="1" applyBorder="1" applyAlignment="1">
      <alignment horizontal="center" vertical="center"/>
    </xf>
    <xf numFmtId="3" fontId="9" fillId="2" borderId="1" xfId="0" applyNumberFormat="1" applyFont="1" applyFill="1" applyBorder="1" applyAlignment="1">
      <alignment horizontal="center" vertical="center"/>
    </xf>
    <xf numFmtId="167" fontId="10" fillId="0" borderId="1" xfId="1" applyNumberFormat="1" applyFont="1" applyBorder="1" applyAlignment="1">
      <alignment horizontal="center"/>
    </xf>
    <xf numFmtId="9" fontId="9" fillId="2" borderId="1" xfId="2" applyFont="1" applyFill="1" applyBorder="1" applyAlignment="1">
      <alignment horizontal="center"/>
    </xf>
    <xf numFmtId="0" fontId="1" fillId="0" borderId="0" xfId="0" applyFont="1"/>
    <xf numFmtId="0" fontId="20" fillId="0" borderId="0" xfId="0" applyFont="1"/>
    <xf numFmtId="0" fontId="0" fillId="0" borderId="1" xfId="0" applyBorder="1"/>
    <xf numFmtId="10" fontId="0" fillId="0" borderId="1" xfId="0" applyNumberFormat="1" applyBorder="1"/>
    <xf numFmtId="165" fontId="10" fillId="0" borderId="1" xfId="0" applyNumberFormat="1" applyFont="1" applyBorder="1" applyAlignment="1">
      <alignment horizontal="right"/>
    </xf>
    <xf numFmtId="3" fontId="0" fillId="0" borderId="1" xfId="0" applyNumberFormat="1" applyBorder="1"/>
    <xf numFmtId="165" fontId="0" fillId="0" borderId="1" xfId="0" applyNumberFormat="1" applyBorder="1" applyAlignment="1">
      <alignment horizontal="right"/>
    </xf>
    <xf numFmtId="3" fontId="10" fillId="0" borderId="1" xfId="0" applyNumberFormat="1" applyFont="1" applyBorder="1" applyAlignment="1">
      <alignment horizontal="right"/>
    </xf>
    <xf numFmtId="165" fontId="11" fillId="4" borderId="1" xfId="0" applyNumberFormat="1" applyFont="1" applyFill="1" applyBorder="1" applyAlignment="1">
      <alignment horizontal="right"/>
    </xf>
    <xf numFmtId="3" fontId="0" fillId="0" borderId="1" xfId="0" applyNumberFormat="1" applyBorder="1" applyAlignment="1">
      <alignment horizontal="right"/>
    </xf>
    <xf numFmtId="10" fontId="10" fillId="0" borderId="1" xfId="0" applyNumberFormat="1" applyFont="1" applyBorder="1" applyAlignment="1">
      <alignment horizontal="right"/>
    </xf>
    <xf numFmtId="165" fontId="9" fillId="2" borderId="1" xfId="0" applyNumberFormat="1" applyFont="1" applyFill="1" applyBorder="1" applyAlignment="1">
      <alignment horizontal="right"/>
    </xf>
    <xf numFmtId="10" fontId="9" fillId="2" borderId="1" xfId="2" applyNumberFormat="1" applyFont="1" applyFill="1" applyBorder="1" applyAlignment="1">
      <alignment horizontal="right"/>
    </xf>
    <xf numFmtId="10" fontId="8" fillId="2" borderId="1" xfId="0" applyNumberFormat="1" applyFont="1" applyFill="1" applyBorder="1" applyAlignment="1">
      <alignment horizontal="right"/>
    </xf>
    <xf numFmtId="166" fontId="11" fillId="0" borderId="1" xfId="0" applyNumberFormat="1" applyFont="1" applyBorder="1" applyAlignment="1">
      <alignment horizontal="right"/>
    </xf>
    <xf numFmtId="166" fontId="9" fillId="2" borderId="1" xfId="0" applyNumberFormat="1" applyFont="1" applyFill="1" applyBorder="1" applyAlignment="1">
      <alignment horizontal="right"/>
    </xf>
    <xf numFmtId="165" fontId="1" fillId="0" borderId="1" xfId="0" applyNumberFormat="1" applyFont="1" applyBorder="1" applyAlignment="1">
      <alignment horizontal="center"/>
    </xf>
    <xf numFmtId="166" fontId="1" fillId="0" borderId="1" xfId="0" applyNumberFormat="1" applyFont="1" applyBorder="1" applyAlignment="1" applyProtection="1">
      <alignment horizontal="center"/>
      <protection locked="0"/>
    </xf>
    <xf numFmtId="166" fontId="1" fillId="0" borderId="1" xfId="0" applyNumberFormat="1" applyFont="1" applyBorder="1" applyAlignment="1">
      <alignment horizontal="center"/>
    </xf>
    <xf numFmtId="3" fontId="0" fillId="0" borderId="1" xfId="0" applyNumberFormat="1" applyBorder="1" applyAlignment="1">
      <alignment wrapText="1"/>
    </xf>
    <xf numFmtId="0" fontId="9" fillId="3" borderId="2" xfId="0" applyFont="1" applyFill="1" applyBorder="1" applyAlignment="1">
      <alignment horizontal="center"/>
    </xf>
    <xf numFmtId="165" fontId="9" fillId="2" borderId="11" xfId="0" applyNumberFormat="1" applyFont="1" applyFill="1" applyBorder="1" applyAlignment="1">
      <alignment horizontal="center"/>
    </xf>
    <xf numFmtId="165" fontId="6" fillId="2" borderId="11" xfId="0" applyNumberFormat="1" applyFont="1" applyFill="1" applyBorder="1" applyAlignment="1">
      <alignment horizontal="center"/>
    </xf>
    <xf numFmtId="165" fontId="1" fillId="4" borderId="1" xfId="0" applyNumberFormat="1" applyFont="1" applyFill="1" applyBorder="1" applyAlignment="1">
      <alignment horizontal="right"/>
    </xf>
    <xf numFmtId="165" fontId="1" fillId="4" borderId="1" xfId="0" applyNumberFormat="1" applyFont="1" applyFill="1" applyBorder="1" applyAlignment="1">
      <alignment horizontal="center"/>
    </xf>
    <xf numFmtId="3" fontId="1" fillId="4" borderId="1" xfId="0" applyNumberFormat="1" applyFont="1" applyFill="1" applyBorder="1" applyAlignment="1">
      <alignment horizontal="right"/>
    </xf>
    <xf numFmtId="0" fontId="0" fillId="0" borderId="9" xfId="0" applyBorder="1"/>
    <xf numFmtId="0" fontId="0" fillId="0" borderId="2" xfId="0" applyBorder="1"/>
    <xf numFmtId="0" fontId="0" fillId="0" borderId="11" xfId="0" applyBorder="1"/>
    <xf numFmtId="0" fontId="21" fillId="0" borderId="5" xfId="0" applyFont="1" applyBorder="1"/>
    <xf numFmtId="0" fontId="21" fillId="0" borderId="6" xfId="0" applyFont="1" applyBorder="1"/>
    <xf numFmtId="0" fontId="5" fillId="0" borderId="7" xfId="0" applyFont="1" applyBorder="1"/>
    <xf numFmtId="1" fontId="5" fillId="0" borderId="8" xfId="0" applyNumberFormat="1" applyFont="1" applyBorder="1"/>
    <xf numFmtId="0" fontId="5" fillId="0" borderId="9" xfId="0" applyFont="1" applyBorder="1"/>
    <xf numFmtId="1" fontId="5" fillId="0" borderId="10" xfId="0" applyNumberFormat="1" applyFont="1" applyBorder="1"/>
    <xf numFmtId="0" fontId="0" fillId="0" borderId="12" xfId="0" applyBorder="1"/>
    <xf numFmtId="0" fontId="0" fillId="0" borderId="13" xfId="0" applyBorder="1"/>
    <xf numFmtId="0" fontId="9" fillId="2" borderId="1" xfId="0" applyFont="1" applyFill="1" applyBorder="1" applyAlignment="1">
      <alignment horizontal="center" vertical="center" textRotation="56"/>
    </xf>
    <xf numFmtId="0" fontId="9" fillId="3" borderId="1" xfId="0" applyFont="1" applyFill="1" applyBorder="1" applyAlignment="1">
      <alignment horizontal="center" vertical="center"/>
    </xf>
    <xf numFmtId="0" fontId="8" fillId="3" borderId="1" xfId="0" applyFont="1" applyFill="1" applyBorder="1" applyAlignment="1">
      <alignment horizontal="center" vertical="center"/>
    </xf>
    <xf numFmtId="0" fontId="10" fillId="2" borderId="2" xfId="0" applyFont="1" applyFill="1" applyBorder="1" applyAlignment="1">
      <alignment horizontal="center"/>
    </xf>
    <xf numFmtId="0" fontId="10" fillId="2" borderId="3" xfId="0" applyFont="1" applyFill="1" applyBorder="1" applyAlignment="1">
      <alignment horizontal="center"/>
    </xf>
    <xf numFmtId="0" fontId="10" fillId="2" borderId="4" xfId="0" applyFont="1" applyFill="1" applyBorder="1" applyAlignment="1">
      <alignment horizontal="center"/>
    </xf>
    <xf numFmtId="0" fontId="9" fillId="2" borderId="1" xfId="0" applyFont="1" applyFill="1" applyBorder="1" applyAlignment="1">
      <alignment horizontal="center" vertical="center"/>
    </xf>
    <xf numFmtId="0" fontId="10" fillId="0" borderId="1" xfId="0" applyFont="1" applyBorder="1" applyAlignment="1">
      <alignment horizontal="center"/>
    </xf>
    <xf numFmtId="0" fontId="9" fillId="2" borderId="2" xfId="0" applyFont="1" applyFill="1" applyBorder="1" applyAlignment="1">
      <alignment horizontal="center" vertical="center"/>
    </xf>
    <xf numFmtId="0" fontId="10" fillId="0" borderId="3" xfId="0" applyFont="1" applyBorder="1" applyAlignment="1">
      <alignment horizontal="center"/>
    </xf>
    <xf numFmtId="0" fontId="9" fillId="2" borderId="2" xfId="0" applyFont="1" applyFill="1" applyBorder="1" applyAlignment="1">
      <alignment horizontal="center"/>
    </xf>
    <xf numFmtId="0" fontId="9" fillId="2" borderId="3" xfId="0" applyFont="1" applyFill="1" applyBorder="1" applyAlignment="1">
      <alignment horizontal="center"/>
    </xf>
    <xf numFmtId="0" fontId="9" fillId="3" borderId="1" xfId="0" applyFont="1" applyFill="1" applyBorder="1" applyAlignment="1">
      <alignment horizontal="center" vertical="center" wrapText="1"/>
    </xf>
    <xf numFmtId="0" fontId="10" fillId="0" borderId="1" xfId="0" applyFont="1" applyBorder="1" applyAlignment="1">
      <alignment horizontal="center" wrapText="1"/>
    </xf>
    <xf numFmtId="0" fontId="12" fillId="0" borderId="1" xfId="0" applyFont="1" applyBorder="1" applyAlignment="1">
      <alignment horizontal="center" wrapText="1"/>
    </xf>
    <xf numFmtId="0" fontId="13" fillId="4" borderId="0" xfId="0" applyFont="1" applyFill="1" applyAlignment="1">
      <alignment horizontal="left"/>
    </xf>
    <xf numFmtId="0" fontId="14" fillId="4" borderId="0" xfId="0" applyFont="1" applyFill="1" applyAlignment="1">
      <alignment horizontal="left"/>
    </xf>
    <xf numFmtId="0" fontId="11" fillId="4" borderId="0" xfId="0" applyFont="1" applyFill="1" applyAlignment="1">
      <alignment horizontal="left"/>
    </xf>
    <xf numFmtId="0" fontId="12" fillId="4" borderId="0" xfId="0" applyFont="1" applyFill="1" applyAlignment="1">
      <alignment horizontal="left"/>
    </xf>
    <xf numFmtId="0" fontId="11" fillId="4" borderId="0" xfId="0" applyFont="1" applyFill="1" applyAlignment="1">
      <alignment horizontal="left" wrapText="1"/>
    </xf>
    <xf numFmtId="0" fontId="11" fillId="4" borderId="0" xfId="0" applyFont="1" applyFill="1" applyAlignment="1">
      <alignment horizontal="left" vertical="center"/>
    </xf>
    <xf numFmtId="0" fontId="12" fillId="4" borderId="0" xfId="0" applyFont="1" applyFill="1" applyAlignment="1">
      <alignment horizontal="left" vertical="center"/>
    </xf>
    <xf numFmtId="0" fontId="12" fillId="4" borderId="0" xfId="0" applyFont="1" applyFill="1" applyAlignment="1">
      <alignment horizontal="left" wrapText="1"/>
    </xf>
    <xf numFmtId="0" fontId="10" fillId="2" borderId="1" xfId="0" applyFont="1" applyFill="1" applyBorder="1" applyAlignment="1">
      <alignment horizontal="center"/>
    </xf>
    <xf numFmtId="0" fontId="13" fillId="5" borderId="0" xfId="0" applyFont="1" applyFill="1"/>
    <xf numFmtId="0" fontId="14" fillId="5" borderId="0" xfId="0" applyFont="1" applyFill="1"/>
    <xf numFmtId="0" fontId="11" fillId="5" borderId="0" xfId="0" applyFont="1" applyFill="1" applyAlignment="1">
      <alignment horizontal="left"/>
    </xf>
    <xf numFmtId="0" fontId="11" fillId="5" borderId="0" xfId="0" applyFont="1" applyFill="1"/>
    <xf numFmtId="0" fontId="12" fillId="5" borderId="0" xfId="0" applyFont="1" applyFill="1"/>
    <xf numFmtId="0" fontId="11" fillId="5" borderId="0" xfId="0" applyFont="1" applyFill="1" applyAlignment="1">
      <alignment horizontal="left" wrapText="1"/>
    </xf>
    <xf numFmtId="0" fontId="12" fillId="5" borderId="0" xfId="0" applyFont="1" applyFill="1" applyAlignment="1">
      <alignment horizontal="left" wrapText="1"/>
    </xf>
    <xf numFmtId="0" fontId="11" fillId="5" borderId="0" xfId="0" applyFont="1" applyFill="1" applyAlignment="1">
      <alignment horizontal="left" vertical="center"/>
    </xf>
    <xf numFmtId="0" fontId="12" fillId="5" borderId="0" xfId="0" applyFont="1" applyFill="1" applyAlignment="1">
      <alignment horizontal="left" vertical="center"/>
    </xf>
    <xf numFmtId="0" fontId="10" fillId="0" borderId="1" xfId="0" applyFont="1" applyBorder="1" applyAlignment="1">
      <alignment wrapText="1"/>
    </xf>
    <xf numFmtId="0" fontId="12" fillId="0" borderId="1" xfId="0" applyFont="1" applyBorder="1" applyAlignment="1">
      <alignment wrapText="1"/>
    </xf>
    <xf numFmtId="0" fontId="9" fillId="2" borderId="1" xfId="0" applyFont="1" applyFill="1" applyBorder="1" applyAlignment="1">
      <alignment horizontal="center"/>
    </xf>
    <xf numFmtId="0" fontId="9" fillId="2" borderId="1" xfId="0" applyFont="1" applyFill="1" applyBorder="1" applyAlignment="1">
      <alignment vertical="center" textRotation="56"/>
    </xf>
    <xf numFmtId="0" fontId="10" fillId="2" borderId="2" xfId="0" applyFont="1" applyFill="1" applyBorder="1"/>
    <xf numFmtId="0" fontId="10" fillId="2" borderId="3" xfId="0" applyFont="1" applyFill="1" applyBorder="1"/>
    <xf numFmtId="0" fontId="10" fillId="2" borderId="4" xfId="0" applyFont="1" applyFill="1" applyBorder="1"/>
    <xf numFmtId="0" fontId="10" fillId="2" borderId="1" xfId="0" applyFont="1" applyFill="1" applyBorder="1"/>
    <xf numFmtId="0" fontId="10" fillId="0" borderId="1" xfId="0" applyFont="1" applyBorder="1"/>
    <xf numFmtId="0" fontId="10" fillId="0" borderId="4" xfId="0" applyFont="1" applyBorder="1" applyAlignment="1">
      <alignment horizontal="center"/>
    </xf>
    <xf numFmtId="0" fontId="13" fillId="0" borderId="0" xfId="0" applyFont="1" applyAlignment="1">
      <alignment horizontal="left"/>
    </xf>
    <xf numFmtId="0" fontId="14" fillId="0" borderId="0" xfId="0" applyFont="1" applyAlignment="1">
      <alignment horizontal="left"/>
    </xf>
    <xf numFmtId="0" fontId="9" fillId="2" borderId="5" xfId="0" applyFont="1" applyFill="1" applyBorder="1" applyAlignment="1">
      <alignment horizontal="center" vertical="center" textRotation="56"/>
    </xf>
    <xf numFmtId="0" fontId="10" fillId="2" borderId="6" xfId="0" applyFont="1" applyFill="1" applyBorder="1" applyAlignment="1">
      <alignment horizontal="center"/>
    </xf>
    <xf numFmtId="0" fontId="10" fillId="2" borderId="7" xfId="0" applyFont="1" applyFill="1" applyBorder="1" applyAlignment="1">
      <alignment horizontal="center"/>
    </xf>
    <xf numFmtId="0" fontId="10" fillId="2" borderId="8" xfId="0" applyFont="1" applyFill="1" applyBorder="1" applyAlignment="1">
      <alignment horizontal="center"/>
    </xf>
    <xf numFmtId="0" fontId="10" fillId="2" borderId="9" xfId="0" applyFont="1" applyFill="1" applyBorder="1" applyAlignment="1">
      <alignment horizontal="center"/>
    </xf>
    <xf numFmtId="0" fontId="10" fillId="2" borderId="10" xfId="0" applyFont="1" applyFill="1" applyBorder="1" applyAlignment="1">
      <alignment horizontal="center"/>
    </xf>
    <xf numFmtId="0" fontId="11" fillId="0" borderId="0" xfId="0" applyFont="1" applyAlignment="1">
      <alignment horizontal="left"/>
    </xf>
    <xf numFmtId="0" fontId="12" fillId="0" borderId="0" xfId="0" applyFont="1" applyAlignment="1">
      <alignment horizontal="left"/>
    </xf>
    <xf numFmtId="0" fontId="11" fillId="0" borderId="0" xfId="0" applyFont="1" applyAlignment="1">
      <alignment horizontal="left" wrapText="1"/>
    </xf>
    <xf numFmtId="0" fontId="12" fillId="0" borderId="0" xfId="0" applyFont="1" applyAlignment="1">
      <alignment horizontal="left" wrapText="1"/>
    </xf>
    <xf numFmtId="0" fontId="11" fillId="0" borderId="0" xfId="0" applyFont="1" applyAlignment="1">
      <alignment horizontal="left" vertical="center"/>
    </xf>
    <xf numFmtId="0" fontId="12" fillId="0" borderId="0" xfId="0" applyFont="1" applyAlignment="1">
      <alignment horizontal="left" vertical="center"/>
    </xf>
    <xf numFmtId="0" fontId="10" fillId="0" borderId="4" xfId="0" applyFont="1" applyBorder="1"/>
    <xf numFmtId="0" fontId="11" fillId="0" borderId="1" xfId="0" applyFont="1" applyBorder="1" applyAlignment="1">
      <alignment horizontal="center"/>
    </xf>
    <xf numFmtId="0" fontId="6" fillId="2" borderId="1" xfId="0" applyFont="1" applyFill="1" applyBorder="1" applyAlignment="1">
      <alignment horizontal="center" vertical="center"/>
    </xf>
    <xf numFmtId="0" fontId="19" fillId="0" borderId="0" xfId="0" applyFont="1"/>
    <xf numFmtId="0" fontId="20" fillId="0" borderId="0" xfId="0" applyFont="1"/>
    <xf numFmtId="0" fontId="19" fillId="0" borderId="0" xfId="0" applyFont="1" applyAlignment="1">
      <alignment horizontal="left" wrapText="1"/>
    </xf>
    <xf numFmtId="0" fontId="20" fillId="0" borderId="0" xfId="0" applyFont="1" applyAlignment="1">
      <alignment horizontal="left" wrapText="1"/>
    </xf>
    <xf numFmtId="0" fontId="19" fillId="0" borderId="0" xfId="0" applyFont="1" applyAlignment="1">
      <alignment horizontal="left" vertical="center"/>
    </xf>
    <xf numFmtId="0" fontId="20" fillId="0" borderId="0" xfId="0" applyFont="1" applyAlignment="1">
      <alignment horizontal="left" vertical="center"/>
    </xf>
    <xf numFmtId="0" fontId="19" fillId="0" borderId="0" xfId="0" applyFont="1" applyAlignment="1">
      <alignment horizontal="left"/>
    </xf>
    <xf numFmtId="0" fontId="6" fillId="3" borderId="1" xfId="0" applyFont="1" applyFill="1" applyBorder="1" applyAlignment="1">
      <alignment horizontal="center" vertical="center" wrapText="1"/>
    </xf>
    <xf numFmtId="0" fontId="13" fillId="5" borderId="0" xfId="0" applyFont="1" applyFill="1" applyAlignment="1">
      <alignment horizontal="left"/>
    </xf>
    <xf numFmtId="0" fontId="14" fillId="5" borderId="0" xfId="0" applyFont="1" applyFill="1" applyAlignment="1">
      <alignment horizontal="left"/>
    </xf>
    <xf numFmtId="0" fontId="12" fillId="5" borderId="0" xfId="0" applyFont="1" applyFill="1" applyAlignment="1">
      <alignment horizontal="left"/>
    </xf>
    <xf numFmtId="0" fontId="11" fillId="4" borderId="0" xfId="0" applyFont="1" applyFill="1"/>
    <xf numFmtId="0" fontId="12" fillId="4" borderId="0" xfId="0" applyFont="1" applyFill="1"/>
    <xf numFmtId="0" fontId="13" fillId="4" borderId="0" xfId="0" applyFont="1" applyFill="1"/>
    <xf numFmtId="0" fontId="14" fillId="4" borderId="0" xfId="0" applyFont="1" applyFill="1"/>
    <xf numFmtId="0" fontId="15" fillId="5" borderId="0" xfId="0" applyFont="1" applyFill="1"/>
    <xf numFmtId="49" fontId="3" fillId="2" borderId="0" xfId="0" applyNumberFormat="1" applyFont="1" applyFill="1" applyAlignment="1">
      <alignment horizontal="center" vertical="top" wrapText="1"/>
    </xf>
    <xf numFmtId="0" fontId="4" fillId="0" borderId="1" xfId="0" applyFont="1" applyBorder="1" applyAlignment="1">
      <alignment horizontal="left"/>
    </xf>
    <xf numFmtId="0" fontId="0" fillId="0" borderId="1" xfId="0" applyBorder="1"/>
    <xf numFmtId="0" fontId="3" fillId="2" borderId="0" xfId="0" applyFont="1" applyFill="1" applyAlignment="1">
      <alignment horizontal="center" wrapText="1"/>
    </xf>
    <xf numFmtId="0" fontId="3" fillId="2" borderId="0" xfId="0" applyFont="1" applyFill="1" applyAlignment="1">
      <alignment horizontal="center"/>
    </xf>
    <xf numFmtId="0" fontId="0" fillId="2" borderId="0" xfId="0" applyFill="1" applyAlignment="1">
      <alignment horizontal="center"/>
    </xf>
  </cellXfs>
  <cellStyles count="3">
    <cellStyle name="Comma" xfId="1" builtinId="3"/>
    <cellStyle name="Normal" xfId="0" builtinId="0"/>
    <cellStyle name="Percent" xfId="2" builtinId="5"/>
  </cellStyles>
  <dxfs count="0"/>
  <tableStyles count="0" defaultTableStyle="TableStyleMedium9" defaultPivotStyle="PivotStyleLight16"/>
  <colors>
    <mruColors>
      <color rgb="FF96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P28215/AppData/Local/Microsoft/Windows/INetCache/Content.Outlook/B5CKSE77/AODR%20Register%20-%20Intent%20Registrations%20-%202017%20(0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Jan 17"/>
      <sheetName val="Feb 17"/>
      <sheetName val="Mar 17"/>
      <sheetName val="Apr 17"/>
      <sheetName val="May 17"/>
      <sheetName val="Jun 17"/>
      <sheetName val="Jul 17"/>
      <sheetName val="Aug 17"/>
      <sheetName val="Sep 17"/>
      <sheetName val="Oct 17"/>
      <sheetName val="Nov 17"/>
      <sheetName val="Dec 17"/>
      <sheetName val="ABS Estimated Population"/>
      <sheetName val="% Var From Prev Month"/>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row r="3">
          <cell r="C3">
            <v>3043649</v>
          </cell>
          <cell r="D3">
            <v>3149013</v>
          </cell>
        </row>
        <row r="4">
          <cell r="C4">
            <v>2389933</v>
          </cell>
          <cell r="D4">
            <v>2491063</v>
          </cell>
        </row>
        <row r="5">
          <cell r="C5">
            <v>1886783</v>
          </cell>
          <cell r="D5">
            <v>1942845</v>
          </cell>
        </row>
        <row r="6">
          <cell r="C6">
            <v>682273</v>
          </cell>
          <cell r="D6">
            <v>706151</v>
          </cell>
        </row>
        <row r="7">
          <cell r="C7">
            <v>1046782</v>
          </cell>
          <cell r="D7">
            <v>1035805</v>
          </cell>
        </row>
        <row r="8">
          <cell r="C8">
            <v>206557</v>
          </cell>
          <cell r="D8">
            <v>211986</v>
          </cell>
        </row>
        <row r="9">
          <cell r="C9">
            <v>99623</v>
          </cell>
          <cell r="D9">
            <v>87990</v>
          </cell>
        </row>
        <row r="10">
          <cell r="C10">
            <v>155600</v>
          </cell>
          <cell r="D10">
            <v>160911</v>
          </cell>
        </row>
      </sheetData>
      <sheetData sheetId="13"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3">
    <pageSetUpPr fitToPage="1"/>
  </sheetPr>
  <dimension ref="A1:M61"/>
  <sheetViews>
    <sheetView view="pageLayout" topLeftCell="A41" zoomScaleNormal="100" workbookViewId="0">
      <selection activeCell="J60" sqref="J60"/>
    </sheetView>
  </sheetViews>
  <sheetFormatPr defaultColWidth="9.140625" defaultRowHeight="20.100000000000001" customHeight="1" x14ac:dyDescent="0.2"/>
  <cols>
    <col min="1" max="2" width="8.7109375" style="35" customWidth="1"/>
    <col min="3" max="10" width="12.7109375" style="35" customWidth="1"/>
    <col min="11" max="69" width="12.7109375" style="26" customWidth="1"/>
    <col min="70" max="16384" width="9.140625" style="26"/>
  </cols>
  <sheetData>
    <row r="1" spans="1:12" s="13" customFormat="1" ht="20.100000000000001" customHeight="1" x14ac:dyDescent="0.2">
      <c r="A1" s="155" t="s">
        <v>11</v>
      </c>
      <c r="B1" s="156"/>
      <c r="C1" s="146"/>
      <c r="D1" s="147"/>
      <c r="E1" s="148"/>
      <c r="F1" s="11"/>
      <c r="G1" s="11"/>
      <c r="H1" s="11"/>
      <c r="I1" s="11"/>
      <c r="J1" s="27"/>
    </row>
    <row r="2" spans="1:12" s="13" customFormat="1" ht="53.25" customHeight="1" x14ac:dyDescent="0.2">
      <c r="A2" s="157"/>
      <c r="B2" s="157"/>
      <c r="C2" s="10" t="s">
        <v>22</v>
      </c>
      <c r="D2" s="10" t="s">
        <v>23</v>
      </c>
      <c r="E2" s="14" t="s">
        <v>24</v>
      </c>
      <c r="F2" s="11"/>
      <c r="G2" s="11"/>
      <c r="H2" s="11"/>
      <c r="I2" s="28"/>
      <c r="J2" s="27"/>
    </row>
    <row r="3" spans="1:12" s="13" customFormat="1" ht="20.100000000000001" customHeight="1" x14ac:dyDescent="0.2">
      <c r="A3" s="143" t="s">
        <v>17</v>
      </c>
      <c r="B3" s="22" t="s">
        <v>3</v>
      </c>
      <c r="C3" s="111">
        <v>1836484</v>
      </c>
      <c r="D3" s="109">
        <v>0.42709999999999998</v>
      </c>
      <c r="E3" s="116">
        <f>IF(C3=0,0,(C3-'% Var From Prev Month'!A3)/'% Var From Prev Month'!A3)</f>
        <v>-6.1875039909779547E-3</v>
      </c>
      <c r="F3" s="30"/>
      <c r="G3" s="18"/>
      <c r="H3" s="11"/>
      <c r="I3" s="11"/>
      <c r="J3" s="27"/>
    </row>
    <row r="4" spans="1:12" s="13" customFormat="1" ht="20.100000000000001" customHeight="1" x14ac:dyDescent="0.2">
      <c r="A4" s="143"/>
      <c r="B4" s="22" t="s">
        <v>4</v>
      </c>
      <c r="C4" s="111">
        <v>458918</v>
      </c>
      <c r="D4" s="109">
        <v>0.1067</v>
      </c>
      <c r="E4" s="116">
        <f>IF(C4=0,0,(C4-'% Var From Prev Month'!A4)/'% Var From Prev Month'!A4)</f>
        <v>6.6750754044420067E-3</v>
      </c>
      <c r="F4" s="30"/>
      <c r="G4" s="18"/>
      <c r="H4" s="11"/>
      <c r="I4" s="11"/>
      <c r="J4" s="27"/>
    </row>
    <row r="5" spans="1:12" s="13" customFormat="1" ht="20.100000000000001" customHeight="1" x14ac:dyDescent="0.2">
      <c r="A5" s="143"/>
      <c r="B5" s="22" t="s">
        <v>5</v>
      </c>
      <c r="C5" s="111">
        <v>633193</v>
      </c>
      <c r="D5" s="109">
        <v>0.14729999999999999</v>
      </c>
      <c r="E5" s="116">
        <f>IF(C5=0,0,(C5-'% Var From Prev Month'!A5)/'% Var From Prev Month'!A5)</f>
        <v>2.4682015217673526E-3</v>
      </c>
      <c r="F5" s="30"/>
      <c r="G5" s="18"/>
      <c r="H5" s="11"/>
      <c r="I5" s="11"/>
      <c r="J5" s="27"/>
    </row>
    <row r="6" spans="1:12" s="13" customFormat="1" ht="20.100000000000001" customHeight="1" x14ac:dyDescent="0.2">
      <c r="A6" s="143"/>
      <c r="B6" s="22" t="s">
        <v>6</v>
      </c>
      <c r="C6" s="111">
        <v>756967</v>
      </c>
      <c r="D6" s="109">
        <v>0.17610000000000001</v>
      </c>
      <c r="E6" s="116">
        <f>IF(C6=0,0,(C6-'% Var From Prev Month'!A6)/'% Var From Prev Month'!A6)</f>
        <v>1.8040408686401641E-2</v>
      </c>
      <c r="F6" s="30"/>
      <c r="G6" s="18"/>
      <c r="H6" s="11"/>
      <c r="I6" s="11"/>
      <c r="J6" s="27"/>
    </row>
    <row r="7" spans="1:12" s="13" customFormat="1" ht="20.100000000000001" customHeight="1" x14ac:dyDescent="0.2">
      <c r="A7" s="143"/>
      <c r="B7" s="22" t="s">
        <v>7</v>
      </c>
      <c r="C7" s="111">
        <v>437329</v>
      </c>
      <c r="D7" s="109">
        <v>0.1017</v>
      </c>
      <c r="E7" s="116">
        <f>IF(C7=0,0,(C7-'% Var From Prev Month'!A7)/'% Var From Prev Month'!A7)</f>
        <v>-1.9831217851290967E-3</v>
      </c>
      <c r="F7" s="30"/>
      <c r="G7" s="18"/>
      <c r="H7" s="11"/>
      <c r="I7" s="11"/>
      <c r="J7" s="27"/>
    </row>
    <row r="8" spans="1:12" s="13" customFormat="1" ht="20.100000000000001" customHeight="1" x14ac:dyDescent="0.2">
      <c r="A8" s="143"/>
      <c r="B8" s="22" t="s">
        <v>8</v>
      </c>
      <c r="C8" s="111">
        <v>137518</v>
      </c>
      <c r="D8" s="109">
        <v>3.2000000000000001E-2</v>
      </c>
      <c r="E8" s="116">
        <f>IF(C8=0,0,(C8-'% Var From Prev Month'!A8)/'% Var From Prev Month'!A8)</f>
        <v>-8.2103595846865895E-4</v>
      </c>
      <c r="F8" s="30"/>
      <c r="G8" s="18"/>
      <c r="H8" s="11"/>
      <c r="I8" s="11"/>
      <c r="J8" s="27"/>
    </row>
    <row r="9" spans="1:12" s="13" customFormat="1" ht="20.100000000000001" customHeight="1" x14ac:dyDescent="0.2">
      <c r="A9" s="143"/>
      <c r="B9" s="22" t="s">
        <v>9</v>
      </c>
      <c r="C9" s="111">
        <v>8549</v>
      </c>
      <c r="D9" s="109">
        <v>2E-3</v>
      </c>
      <c r="E9" s="116">
        <f>IF(C9=0,0,(C9-'% Var From Prev Month'!A9)/'% Var From Prev Month'!A9)</f>
        <v>1.1955492424242424E-2</v>
      </c>
      <c r="F9" s="30"/>
      <c r="G9" s="18"/>
      <c r="H9" s="11"/>
      <c r="I9" s="11"/>
      <c r="J9" s="27"/>
    </row>
    <row r="10" spans="1:12" s="13" customFormat="1" ht="20.100000000000001" customHeight="1" x14ac:dyDescent="0.2">
      <c r="A10" s="143"/>
      <c r="B10" s="22" t="s">
        <v>10</v>
      </c>
      <c r="C10" s="111">
        <v>30488</v>
      </c>
      <c r="D10" s="109">
        <v>7.1000000000000004E-3</v>
      </c>
      <c r="E10" s="116">
        <f>IF(C10=0,0,(C10-'% Var From Prev Month'!A10)/'% Var From Prev Month'!A10)</f>
        <v>2.0997287431767188E-2</v>
      </c>
      <c r="F10" s="30"/>
      <c r="G10" s="18"/>
      <c r="H10" s="11"/>
      <c r="I10" s="11"/>
      <c r="J10" s="27"/>
    </row>
    <row r="11" spans="1:12" s="13" customFormat="1" ht="20.100000000000001" customHeight="1" x14ac:dyDescent="0.2">
      <c r="A11" s="144" t="s">
        <v>18</v>
      </c>
      <c r="B11" s="145"/>
      <c r="C11" s="117">
        <f>SUM(C3:C10)</f>
        <v>4299446</v>
      </c>
      <c r="D11" s="118">
        <v>1</v>
      </c>
      <c r="E11" s="119">
        <f>IF(C11=0,0,(C11-'% Var From Prev Month'!A11)/'% Var From Prev Month'!A11)</f>
        <v>1.4739869717068108E-3</v>
      </c>
      <c r="F11" s="18"/>
      <c r="G11" s="18"/>
      <c r="H11" s="11"/>
      <c r="I11" s="11"/>
      <c r="J11" s="27"/>
    </row>
    <row r="12" spans="1:12" s="13" customFormat="1" ht="20.100000000000001" customHeight="1" x14ac:dyDescent="0.2">
      <c r="A12" s="27"/>
      <c r="B12" s="27"/>
      <c r="C12" s="27"/>
      <c r="D12" s="27"/>
      <c r="E12" s="27"/>
      <c r="F12" s="27"/>
      <c r="G12" s="27"/>
      <c r="H12" s="27"/>
      <c r="I12" s="27"/>
      <c r="J12" s="27"/>
    </row>
    <row r="13" spans="1:12" s="13" customFormat="1" ht="20.100000000000001" customHeight="1" x14ac:dyDescent="0.2">
      <c r="A13" s="27"/>
      <c r="B13" s="27"/>
      <c r="C13" s="27"/>
      <c r="D13" s="27"/>
      <c r="E13" s="27"/>
      <c r="F13" s="27"/>
      <c r="G13" s="27"/>
      <c r="H13" s="27"/>
      <c r="I13" s="27"/>
      <c r="J13" s="27"/>
    </row>
    <row r="14" spans="1:12" s="24" customFormat="1" ht="20.100000000000001" customHeight="1" x14ac:dyDescent="0.2">
      <c r="A14" s="144" t="s">
        <v>11</v>
      </c>
      <c r="B14" s="144"/>
      <c r="C14" s="151" t="s">
        <v>1</v>
      </c>
      <c r="D14" s="147"/>
      <c r="E14" s="147"/>
      <c r="F14" s="147"/>
      <c r="G14" s="147"/>
      <c r="H14" s="147"/>
      <c r="I14" s="147"/>
      <c r="J14" s="152"/>
      <c r="K14" s="9"/>
      <c r="L14" s="9"/>
    </row>
    <row r="15" spans="1:12" s="13" customFormat="1" ht="39.950000000000003" customHeight="1" x14ac:dyDescent="0.2">
      <c r="A15" s="144"/>
      <c r="B15" s="144"/>
      <c r="C15" s="22" t="s">
        <v>21</v>
      </c>
      <c r="D15" s="22" t="s">
        <v>12</v>
      </c>
      <c r="E15" s="22" t="s">
        <v>13</v>
      </c>
      <c r="F15" s="22" t="s">
        <v>14</v>
      </c>
      <c r="G15" s="22" t="s">
        <v>15</v>
      </c>
      <c r="H15" s="22" t="s">
        <v>16</v>
      </c>
      <c r="I15" s="22" t="s">
        <v>2</v>
      </c>
      <c r="J15" s="23" t="s">
        <v>26</v>
      </c>
      <c r="K15" s="15"/>
      <c r="L15" s="15"/>
    </row>
    <row r="16" spans="1:12" s="13" customFormat="1" ht="20.100000000000001" customHeight="1" x14ac:dyDescent="0.2">
      <c r="A16" s="143" t="s">
        <v>17</v>
      </c>
      <c r="B16" s="22" t="s">
        <v>3</v>
      </c>
      <c r="C16" s="111">
        <v>13503</v>
      </c>
      <c r="D16" s="111">
        <v>20310</v>
      </c>
      <c r="E16" s="111">
        <v>157040</v>
      </c>
      <c r="F16" s="111">
        <v>206216</v>
      </c>
      <c r="G16" s="111">
        <v>193649</v>
      </c>
      <c r="H16" s="111">
        <v>300321</v>
      </c>
      <c r="I16" s="113">
        <v>891039</v>
      </c>
      <c r="J16" s="120">
        <f>I16/'ABS Estimated Population'!D3</f>
        <v>0.26771112499849775</v>
      </c>
      <c r="K16" s="31"/>
      <c r="L16" s="12"/>
    </row>
    <row r="17" spans="1:12" s="13" customFormat="1" ht="20.100000000000001" customHeight="1" x14ac:dyDescent="0.2">
      <c r="A17" s="143"/>
      <c r="B17" s="22" t="s">
        <v>4</v>
      </c>
      <c r="C17" s="111">
        <v>14523</v>
      </c>
      <c r="D17" s="111">
        <v>23752</v>
      </c>
      <c r="E17" s="111">
        <v>51796</v>
      </c>
      <c r="F17" s="111">
        <v>59027</v>
      </c>
      <c r="G17" s="111">
        <v>48519</v>
      </c>
      <c r="H17" s="111">
        <v>66537</v>
      </c>
      <c r="I17" s="113">
        <v>264154</v>
      </c>
      <c r="J17" s="120">
        <f>I17/'ABS Estimated Population'!D4</f>
        <v>9.6828444514824072E-2</v>
      </c>
      <c r="K17" s="31"/>
      <c r="L17" s="12"/>
    </row>
    <row r="18" spans="1:12" s="13" customFormat="1" ht="20.100000000000001" customHeight="1" x14ac:dyDescent="0.2">
      <c r="A18" s="143"/>
      <c r="B18" s="22" t="s">
        <v>5</v>
      </c>
      <c r="C18" s="111">
        <v>12014</v>
      </c>
      <c r="D18" s="111">
        <v>22697</v>
      </c>
      <c r="E18" s="111">
        <v>84160</v>
      </c>
      <c r="F18" s="111">
        <v>77966</v>
      </c>
      <c r="G18" s="111">
        <v>56298</v>
      </c>
      <c r="H18" s="111">
        <v>58316</v>
      </c>
      <c r="I18" s="113">
        <v>311451</v>
      </c>
      <c r="J18" s="120">
        <f>I18/'ABS Estimated Population'!D5</f>
        <v>0.14371435703893543</v>
      </c>
      <c r="K18" s="31"/>
      <c r="L18" s="12"/>
    </row>
    <row r="19" spans="1:12" s="13" customFormat="1" ht="20.100000000000001" customHeight="1" x14ac:dyDescent="0.2">
      <c r="A19" s="143"/>
      <c r="B19" s="22" t="s">
        <v>6</v>
      </c>
      <c r="C19" s="111">
        <v>32492</v>
      </c>
      <c r="D19" s="111">
        <v>53464</v>
      </c>
      <c r="E19" s="111">
        <v>64272</v>
      </c>
      <c r="F19" s="111">
        <v>59293</v>
      </c>
      <c r="G19" s="111">
        <v>56000</v>
      </c>
      <c r="H19" s="111">
        <v>86711</v>
      </c>
      <c r="I19" s="113">
        <v>352232</v>
      </c>
      <c r="J19" s="120">
        <f>I19/'ABS Estimated Population'!D6</f>
        <v>0.46435949391786513</v>
      </c>
      <c r="K19" s="31"/>
      <c r="L19" s="12"/>
    </row>
    <row r="20" spans="1:12" s="13" customFormat="1" ht="20.100000000000001" customHeight="1" x14ac:dyDescent="0.2">
      <c r="A20" s="143"/>
      <c r="B20" s="22" t="s">
        <v>7</v>
      </c>
      <c r="C20" s="111">
        <v>4634</v>
      </c>
      <c r="D20" s="111">
        <v>7703</v>
      </c>
      <c r="E20" s="111">
        <v>25698</v>
      </c>
      <c r="F20" s="111">
        <v>52129</v>
      </c>
      <c r="G20" s="111">
        <v>51249</v>
      </c>
      <c r="H20" s="111">
        <v>77784</v>
      </c>
      <c r="I20" s="113">
        <v>219197</v>
      </c>
      <c r="J20" s="120">
        <f>I20/'ABS Estimated Population'!D7</f>
        <v>0.19635924199995342</v>
      </c>
      <c r="K20" s="31"/>
      <c r="L20" s="12"/>
    </row>
    <row r="21" spans="1:12" s="13" customFormat="1" ht="20.100000000000001" customHeight="1" x14ac:dyDescent="0.2">
      <c r="A21" s="143"/>
      <c r="B21" s="22" t="s">
        <v>8</v>
      </c>
      <c r="C21" s="111">
        <v>1444</v>
      </c>
      <c r="D21" s="111">
        <v>2176</v>
      </c>
      <c r="E21" s="111">
        <v>7344</v>
      </c>
      <c r="F21" s="111">
        <v>15080</v>
      </c>
      <c r="G21" s="111">
        <v>15965</v>
      </c>
      <c r="H21" s="111">
        <v>26215</v>
      </c>
      <c r="I21" s="113">
        <v>68224</v>
      </c>
      <c r="J21" s="120">
        <f>I21/'ABS Estimated Population'!D8</f>
        <v>0.28600534080095247</v>
      </c>
      <c r="K21" s="31"/>
      <c r="L21" s="12"/>
    </row>
    <row r="22" spans="1:12" s="13" customFormat="1" ht="20.100000000000001" customHeight="1" x14ac:dyDescent="0.2">
      <c r="A22" s="143"/>
      <c r="B22" s="22" t="s">
        <v>9</v>
      </c>
      <c r="C22" s="111">
        <v>357</v>
      </c>
      <c r="D22" s="111">
        <v>837</v>
      </c>
      <c r="E22" s="111">
        <v>887</v>
      </c>
      <c r="F22" s="111">
        <v>1177</v>
      </c>
      <c r="G22" s="111">
        <v>904</v>
      </c>
      <c r="H22" s="111">
        <v>717</v>
      </c>
      <c r="I22" s="113">
        <v>4879</v>
      </c>
      <c r="J22" s="120">
        <f>I22/'ABS Estimated Population'!D9</f>
        <v>5.0630415607326312E-2</v>
      </c>
      <c r="K22" s="31"/>
      <c r="L22" s="12"/>
    </row>
    <row r="23" spans="1:12" s="13" customFormat="1" ht="20.100000000000001" customHeight="1" x14ac:dyDescent="0.2">
      <c r="A23" s="143"/>
      <c r="B23" s="22" t="s">
        <v>10</v>
      </c>
      <c r="C23" s="111">
        <v>1621</v>
      </c>
      <c r="D23" s="111">
        <v>2579</v>
      </c>
      <c r="E23" s="111">
        <v>3273</v>
      </c>
      <c r="F23" s="111">
        <v>4020</v>
      </c>
      <c r="G23" s="111">
        <v>3089</v>
      </c>
      <c r="H23" s="111">
        <v>3480</v>
      </c>
      <c r="I23" s="113">
        <v>18062</v>
      </c>
      <c r="J23" s="120">
        <f>I23/'ABS Estimated Population'!D10</f>
        <v>9.5951976200594979E-2</v>
      </c>
      <c r="K23" s="31"/>
      <c r="L23" s="12"/>
    </row>
    <row r="24" spans="1:12" s="13" customFormat="1" ht="20.100000000000001" customHeight="1" x14ac:dyDescent="0.2">
      <c r="A24" s="144" t="s">
        <v>18</v>
      </c>
      <c r="B24" s="145"/>
      <c r="C24" s="117">
        <f>SUM(C16:C23)</f>
        <v>80588</v>
      </c>
      <c r="D24" s="117">
        <f t="shared" ref="D24:H24" si="0">SUM(D16:D23)</f>
        <v>133518</v>
      </c>
      <c r="E24" s="117">
        <f t="shared" si="0"/>
        <v>394470</v>
      </c>
      <c r="F24" s="117">
        <f t="shared" si="0"/>
        <v>474908</v>
      </c>
      <c r="G24" s="117">
        <f t="shared" si="0"/>
        <v>425673</v>
      </c>
      <c r="H24" s="117">
        <f t="shared" si="0"/>
        <v>620081</v>
      </c>
      <c r="I24" s="117">
        <f t="shared" ref="I24" si="1">SUM(I16:I23)</f>
        <v>2129238</v>
      </c>
      <c r="J24" s="121">
        <f>I24/'ABS Estimated Population'!D11</f>
        <v>0.20046377368296184</v>
      </c>
      <c r="K24" s="32"/>
      <c r="L24" s="12"/>
    </row>
    <row r="25" spans="1:12" s="13" customFormat="1" ht="20.100000000000001" customHeight="1" x14ac:dyDescent="0.2">
      <c r="A25" s="27"/>
      <c r="B25" s="27"/>
      <c r="C25" s="27"/>
      <c r="D25" s="27"/>
      <c r="E25" s="27"/>
      <c r="F25" s="27"/>
      <c r="G25" s="27"/>
      <c r="H25" s="27"/>
      <c r="I25" s="27"/>
      <c r="J25" s="27"/>
    </row>
    <row r="26" spans="1:12" s="13" customFormat="1" ht="20.100000000000001" customHeight="1" x14ac:dyDescent="0.2">
      <c r="A26" s="27"/>
      <c r="B26" s="27"/>
      <c r="C26" s="27"/>
      <c r="D26" s="27"/>
      <c r="E26" s="27"/>
      <c r="F26" s="27"/>
      <c r="G26" s="27"/>
      <c r="H26" s="27"/>
      <c r="I26" s="27"/>
      <c r="J26" s="27"/>
    </row>
    <row r="27" spans="1:12" s="24" customFormat="1" ht="20.100000000000001" customHeight="1" x14ac:dyDescent="0.2">
      <c r="A27" s="144" t="s">
        <v>11</v>
      </c>
      <c r="B27" s="144"/>
      <c r="C27" s="153" t="s">
        <v>0</v>
      </c>
      <c r="D27" s="154"/>
      <c r="E27" s="154"/>
      <c r="F27" s="154"/>
      <c r="G27" s="154"/>
      <c r="H27" s="154"/>
      <c r="I27" s="154"/>
      <c r="J27" s="152"/>
      <c r="K27" s="33"/>
      <c r="L27" s="33"/>
    </row>
    <row r="28" spans="1:12" s="13" customFormat="1" ht="39.950000000000003" customHeight="1" x14ac:dyDescent="0.2">
      <c r="A28" s="144"/>
      <c r="B28" s="144"/>
      <c r="C28" s="22" t="s">
        <v>21</v>
      </c>
      <c r="D28" s="22" t="s">
        <v>12</v>
      </c>
      <c r="E28" s="22" t="s">
        <v>13</v>
      </c>
      <c r="F28" s="22" t="s">
        <v>14</v>
      </c>
      <c r="G28" s="22" t="s">
        <v>15</v>
      </c>
      <c r="H28" s="22" t="s">
        <v>16</v>
      </c>
      <c r="I28" s="22" t="s">
        <v>2</v>
      </c>
      <c r="J28" s="23" t="s">
        <v>26</v>
      </c>
      <c r="K28" s="15"/>
      <c r="L28" s="15"/>
    </row>
    <row r="29" spans="1:12" s="13" customFormat="1" ht="20.100000000000001" customHeight="1" x14ac:dyDescent="0.2">
      <c r="A29" s="143" t="s">
        <v>17</v>
      </c>
      <c r="B29" s="22" t="s">
        <v>3</v>
      </c>
      <c r="C29" s="111">
        <v>3921</v>
      </c>
      <c r="D29" s="111">
        <v>8990</v>
      </c>
      <c r="E29" s="111">
        <v>162820</v>
      </c>
      <c r="F29" s="111">
        <v>212780</v>
      </c>
      <c r="G29" s="111">
        <v>205686</v>
      </c>
      <c r="H29" s="111">
        <v>351215</v>
      </c>
      <c r="I29" s="115">
        <v>945412</v>
      </c>
      <c r="J29" s="120">
        <f>I29/'ABS Estimated Population'!C3</f>
        <v>0.29236221901777559</v>
      </c>
      <c r="K29" s="31"/>
      <c r="L29" s="12"/>
    </row>
    <row r="30" spans="1:12" s="13" customFormat="1" ht="20.100000000000001" customHeight="1" x14ac:dyDescent="0.2">
      <c r="A30" s="143"/>
      <c r="B30" s="22" t="s">
        <v>4</v>
      </c>
      <c r="C30" s="111">
        <v>4249</v>
      </c>
      <c r="D30" s="111">
        <v>11619</v>
      </c>
      <c r="E30" s="111">
        <v>38267</v>
      </c>
      <c r="F30" s="111">
        <v>42744</v>
      </c>
      <c r="G30" s="111">
        <v>39016</v>
      </c>
      <c r="H30" s="111">
        <v>55205</v>
      </c>
      <c r="I30" s="115">
        <v>191100</v>
      </c>
      <c r="J30" s="120">
        <f>I30/'ABS Estimated Population'!C4</f>
        <v>7.2948119419621552E-2</v>
      </c>
      <c r="K30" s="31"/>
      <c r="L30" s="12"/>
    </row>
    <row r="31" spans="1:12" s="13" customFormat="1" ht="20.100000000000001" customHeight="1" x14ac:dyDescent="0.2">
      <c r="A31" s="143"/>
      <c r="B31" s="22" t="s">
        <v>5</v>
      </c>
      <c r="C31" s="111">
        <v>2966</v>
      </c>
      <c r="D31" s="111">
        <v>12746</v>
      </c>
      <c r="E31" s="111">
        <v>94067</v>
      </c>
      <c r="F31" s="111">
        <v>86480</v>
      </c>
      <c r="G31" s="111">
        <v>60200</v>
      </c>
      <c r="H31" s="111">
        <v>65281</v>
      </c>
      <c r="I31" s="115">
        <v>321740</v>
      </c>
      <c r="J31" s="120">
        <f>I31/'ABS Estimated Population'!C5</f>
        <v>0.15401192594369043</v>
      </c>
      <c r="K31" s="31"/>
      <c r="L31" s="12"/>
    </row>
    <row r="32" spans="1:12" s="13" customFormat="1" ht="20.100000000000001" customHeight="1" x14ac:dyDescent="0.2">
      <c r="A32" s="143"/>
      <c r="B32" s="22" t="s">
        <v>6</v>
      </c>
      <c r="C32" s="111">
        <v>33889</v>
      </c>
      <c r="D32" s="111">
        <v>65603</v>
      </c>
      <c r="E32" s="111">
        <v>75378</v>
      </c>
      <c r="F32" s="111">
        <v>67985</v>
      </c>
      <c r="G32" s="111">
        <v>61552</v>
      </c>
      <c r="H32" s="111">
        <v>100264</v>
      </c>
      <c r="I32" s="115">
        <v>404671</v>
      </c>
      <c r="J32" s="120">
        <f>I32/'ABS Estimated Population'!C6</f>
        <v>0.5548485197494708</v>
      </c>
      <c r="K32" s="31"/>
      <c r="L32" s="12"/>
    </row>
    <row r="33" spans="1:13" s="13" customFormat="1" ht="20.100000000000001" customHeight="1" x14ac:dyDescent="0.2">
      <c r="A33" s="143"/>
      <c r="B33" s="22" t="s">
        <v>7</v>
      </c>
      <c r="C33" s="111">
        <v>1169</v>
      </c>
      <c r="D33" s="111">
        <v>3318</v>
      </c>
      <c r="E33" s="111">
        <v>23369</v>
      </c>
      <c r="F33" s="111">
        <v>52142</v>
      </c>
      <c r="G33" s="111">
        <v>51730</v>
      </c>
      <c r="H33" s="111">
        <v>85123</v>
      </c>
      <c r="I33" s="115">
        <v>216851</v>
      </c>
      <c r="J33" s="120">
        <f>I33/'ABS Estimated Population'!C7</f>
        <v>0.19642745533186892</v>
      </c>
      <c r="K33" s="31"/>
      <c r="L33" s="12"/>
    </row>
    <row r="34" spans="1:13" s="13" customFormat="1" ht="20.100000000000001" customHeight="1" x14ac:dyDescent="0.2">
      <c r="A34" s="143"/>
      <c r="B34" s="22" t="s">
        <v>8</v>
      </c>
      <c r="C34" s="111">
        <v>338</v>
      </c>
      <c r="D34" s="111">
        <v>861</v>
      </c>
      <c r="E34" s="111">
        <v>6772</v>
      </c>
      <c r="F34" s="111">
        <v>15636</v>
      </c>
      <c r="G34" s="111">
        <v>16097</v>
      </c>
      <c r="H34" s="111">
        <v>29590</v>
      </c>
      <c r="I34" s="115">
        <v>69294</v>
      </c>
      <c r="J34" s="120">
        <f>I34/'ABS Estimated Population'!C8</f>
        <v>0.30017544239641319</v>
      </c>
      <c r="K34" s="31"/>
      <c r="L34" s="12"/>
    </row>
    <row r="35" spans="1:13" s="13" customFormat="1" ht="20.100000000000001" customHeight="1" x14ac:dyDescent="0.2">
      <c r="A35" s="143"/>
      <c r="B35" s="22" t="s">
        <v>9</v>
      </c>
      <c r="C35" s="111">
        <v>105</v>
      </c>
      <c r="D35" s="111">
        <v>349</v>
      </c>
      <c r="E35" s="111">
        <v>569</v>
      </c>
      <c r="F35" s="111">
        <v>933</v>
      </c>
      <c r="G35" s="111">
        <v>915</v>
      </c>
      <c r="H35" s="111">
        <v>799</v>
      </c>
      <c r="I35" s="115">
        <v>3670</v>
      </c>
      <c r="J35" s="120">
        <f>I35/'ABS Estimated Population'!C9</f>
        <v>3.7229402097831162E-2</v>
      </c>
      <c r="K35" s="31"/>
      <c r="L35" s="12"/>
    </row>
    <row r="36" spans="1:13" s="13" customFormat="1" ht="20.100000000000001" customHeight="1" x14ac:dyDescent="0.2">
      <c r="A36" s="143"/>
      <c r="B36" s="22" t="s">
        <v>10</v>
      </c>
      <c r="C36" s="111">
        <v>506</v>
      </c>
      <c r="D36" s="111">
        <v>1373</v>
      </c>
      <c r="E36" s="111">
        <v>2034</v>
      </c>
      <c r="F36" s="111">
        <v>3016</v>
      </c>
      <c r="G36" s="111">
        <v>2480</v>
      </c>
      <c r="H36" s="111">
        <v>3017</v>
      </c>
      <c r="I36" s="115">
        <v>12426</v>
      </c>
      <c r="J36" s="120">
        <f>I36/'ABS Estimated Population'!C10</f>
        <v>6.9064412318876833E-2</v>
      </c>
      <c r="K36" s="31"/>
      <c r="L36" s="12"/>
    </row>
    <row r="37" spans="1:13" s="13" customFormat="1" ht="20.100000000000001" customHeight="1" x14ac:dyDescent="0.2">
      <c r="A37" s="144" t="s">
        <v>18</v>
      </c>
      <c r="B37" s="145"/>
      <c r="C37" s="117">
        <f t="shared" ref="C37:I37" si="2">SUM(C29:C36)</f>
        <v>47143</v>
      </c>
      <c r="D37" s="117">
        <f t="shared" si="2"/>
        <v>104859</v>
      </c>
      <c r="E37" s="117">
        <f t="shared" si="2"/>
        <v>403276</v>
      </c>
      <c r="F37" s="117">
        <f t="shared" si="2"/>
        <v>481716</v>
      </c>
      <c r="G37" s="117">
        <f t="shared" si="2"/>
        <v>437676</v>
      </c>
      <c r="H37" s="117">
        <f t="shared" si="2"/>
        <v>690494</v>
      </c>
      <c r="I37" s="117">
        <f t="shared" si="2"/>
        <v>2165164</v>
      </c>
      <c r="J37" s="121">
        <f>I37/'ABS Estimated Population'!C11</f>
        <v>0.21051497591220217</v>
      </c>
      <c r="K37" s="17"/>
      <c r="L37" s="12"/>
    </row>
    <row r="38" spans="1:13" s="13" customFormat="1" ht="20.100000000000001" customHeight="1" x14ac:dyDescent="0.2">
      <c r="A38" s="27"/>
      <c r="B38" s="27"/>
      <c r="C38" s="27"/>
      <c r="D38" s="27"/>
      <c r="E38" s="27"/>
      <c r="F38" s="27"/>
      <c r="G38" s="27"/>
      <c r="H38" s="27"/>
      <c r="I38" s="27"/>
      <c r="J38" s="27"/>
    </row>
    <row r="39" spans="1:13" s="13" customFormat="1" ht="20.100000000000001" customHeight="1" x14ac:dyDescent="0.2">
      <c r="A39" s="27"/>
      <c r="B39" s="27"/>
      <c r="C39" s="27"/>
      <c r="D39" s="27"/>
      <c r="E39" s="27"/>
      <c r="F39" s="27"/>
      <c r="G39" s="27"/>
      <c r="H39" s="27"/>
      <c r="I39" s="27"/>
      <c r="J39" s="27"/>
    </row>
    <row r="40" spans="1:13" s="24" customFormat="1" ht="20.100000000000001" customHeight="1" x14ac:dyDescent="0.2">
      <c r="A40" s="144" t="s">
        <v>11</v>
      </c>
      <c r="B40" s="150"/>
      <c r="C40" s="150"/>
      <c r="D40" s="149" t="s">
        <v>20</v>
      </c>
      <c r="E40" s="149"/>
      <c r="F40" s="149"/>
      <c r="G40" s="149"/>
      <c r="H40" s="149"/>
      <c r="I40" s="149"/>
      <c r="J40" s="149"/>
      <c r="K40" s="34"/>
      <c r="L40" s="34"/>
      <c r="M40" s="34"/>
    </row>
    <row r="41" spans="1:13" s="24" customFormat="1" ht="20.100000000000001" customHeight="1" x14ac:dyDescent="0.2">
      <c r="A41" s="150"/>
      <c r="B41" s="150"/>
      <c r="C41" s="150"/>
      <c r="D41" s="22" t="s">
        <v>21</v>
      </c>
      <c r="E41" s="22" t="s">
        <v>12</v>
      </c>
      <c r="F41" s="22" t="s">
        <v>13</v>
      </c>
      <c r="G41" s="22" t="s">
        <v>14</v>
      </c>
      <c r="H41" s="22" t="s">
        <v>15</v>
      </c>
      <c r="I41" s="22" t="s">
        <v>16</v>
      </c>
      <c r="J41" s="22" t="s">
        <v>2</v>
      </c>
    </row>
    <row r="42" spans="1:13" s="24" customFormat="1" ht="20.100000000000001" customHeight="1" x14ac:dyDescent="0.2">
      <c r="A42" s="143" t="s">
        <v>17</v>
      </c>
      <c r="B42" s="166"/>
      <c r="C42" s="22" t="s">
        <v>3</v>
      </c>
      <c r="D42" s="111">
        <v>0</v>
      </c>
      <c r="E42" s="111">
        <v>0</v>
      </c>
      <c r="F42" s="111">
        <v>0</v>
      </c>
      <c r="G42" s="111">
        <v>4</v>
      </c>
      <c r="H42" s="111">
        <v>15</v>
      </c>
      <c r="I42" s="111">
        <v>14</v>
      </c>
      <c r="J42" s="114">
        <v>33</v>
      </c>
    </row>
    <row r="43" spans="1:13" s="24" customFormat="1" ht="20.100000000000001" customHeight="1" x14ac:dyDescent="0.2">
      <c r="A43" s="166"/>
      <c r="B43" s="166"/>
      <c r="C43" s="22" t="s">
        <v>4</v>
      </c>
      <c r="D43" s="111">
        <v>0</v>
      </c>
      <c r="E43" s="111">
        <v>0</v>
      </c>
      <c r="F43" s="111">
        <v>1131</v>
      </c>
      <c r="G43" s="111">
        <v>984</v>
      </c>
      <c r="H43" s="111">
        <v>742</v>
      </c>
      <c r="I43" s="111">
        <v>807</v>
      </c>
      <c r="J43" s="114">
        <v>3664</v>
      </c>
    </row>
    <row r="44" spans="1:13" s="24" customFormat="1" ht="20.100000000000001" customHeight="1" x14ac:dyDescent="0.2">
      <c r="A44" s="166"/>
      <c r="B44" s="166"/>
      <c r="C44" s="22" t="s">
        <v>5</v>
      </c>
      <c r="D44" s="111">
        <v>0</v>
      </c>
      <c r="E44" s="111">
        <v>0</v>
      </c>
      <c r="F44" s="111">
        <v>0</v>
      </c>
      <c r="G44" s="111">
        <v>1</v>
      </c>
      <c r="H44" s="111">
        <v>0</v>
      </c>
      <c r="I44" s="111">
        <v>1</v>
      </c>
      <c r="J44" s="114">
        <v>2</v>
      </c>
    </row>
    <row r="45" spans="1:13" s="24" customFormat="1" ht="20.100000000000001" customHeight="1" x14ac:dyDescent="0.2">
      <c r="A45" s="166"/>
      <c r="B45" s="166"/>
      <c r="C45" s="22" t="s">
        <v>6</v>
      </c>
      <c r="D45" s="111">
        <v>0</v>
      </c>
      <c r="E45" s="111">
        <v>2</v>
      </c>
      <c r="F45" s="111">
        <v>16</v>
      </c>
      <c r="G45" s="111">
        <v>25</v>
      </c>
      <c r="H45" s="111">
        <v>5</v>
      </c>
      <c r="I45" s="111">
        <v>16</v>
      </c>
      <c r="J45" s="114">
        <v>64</v>
      </c>
    </row>
    <row r="46" spans="1:13" s="24" customFormat="1" ht="20.100000000000001" customHeight="1" x14ac:dyDescent="0.2">
      <c r="A46" s="166"/>
      <c r="B46" s="166"/>
      <c r="C46" s="22" t="s">
        <v>7</v>
      </c>
      <c r="D46" s="111">
        <v>0</v>
      </c>
      <c r="E46" s="111">
        <v>0</v>
      </c>
      <c r="F46" s="111">
        <v>204</v>
      </c>
      <c r="G46" s="111">
        <v>402</v>
      </c>
      <c r="H46" s="111">
        <v>261</v>
      </c>
      <c r="I46" s="111">
        <v>414</v>
      </c>
      <c r="J46" s="114">
        <v>1281</v>
      </c>
    </row>
    <row r="47" spans="1:13" s="24" customFormat="1" ht="20.100000000000001" customHeight="1" x14ac:dyDescent="0.2">
      <c r="A47" s="166"/>
      <c r="B47" s="166"/>
      <c r="C47" s="22" t="s">
        <v>8</v>
      </c>
      <c r="D47" s="112">
        <v>0</v>
      </c>
      <c r="E47" s="112">
        <v>0</v>
      </c>
      <c r="F47" s="112">
        <v>0</v>
      </c>
      <c r="G47" s="112">
        <v>0</v>
      </c>
      <c r="H47" s="112">
        <v>0</v>
      </c>
      <c r="I47" s="112">
        <v>0</v>
      </c>
      <c r="J47" s="114">
        <f t="shared" ref="J47:J49" si="3">SUM(D47:I47)</f>
        <v>0</v>
      </c>
    </row>
    <row r="48" spans="1:13" s="24" customFormat="1" ht="20.100000000000001" customHeight="1" x14ac:dyDescent="0.2">
      <c r="A48" s="166"/>
      <c r="B48" s="166"/>
      <c r="C48" s="22" t="s">
        <v>9</v>
      </c>
      <c r="D48" s="112">
        <v>0</v>
      </c>
      <c r="E48" s="112">
        <v>0</v>
      </c>
      <c r="F48" s="112">
        <v>0</v>
      </c>
      <c r="G48" s="112">
        <v>0</v>
      </c>
      <c r="H48" s="112">
        <v>0</v>
      </c>
      <c r="I48" s="112">
        <v>0</v>
      </c>
      <c r="J48" s="114">
        <f t="shared" si="3"/>
        <v>0</v>
      </c>
    </row>
    <row r="49" spans="1:10" s="24" customFormat="1" ht="20.100000000000001" customHeight="1" x14ac:dyDescent="0.2">
      <c r="A49" s="166"/>
      <c r="B49" s="166"/>
      <c r="C49" s="22" t="s">
        <v>10</v>
      </c>
      <c r="D49" s="112">
        <v>0</v>
      </c>
      <c r="E49" s="112">
        <v>0</v>
      </c>
      <c r="F49" s="112">
        <v>0</v>
      </c>
      <c r="G49" s="112">
        <v>0</v>
      </c>
      <c r="H49" s="112">
        <v>0</v>
      </c>
      <c r="I49" s="112">
        <v>0</v>
      </c>
      <c r="J49" s="114">
        <f t="shared" si="3"/>
        <v>0</v>
      </c>
    </row>
    <row r="50" spans="1:10" s="24" customFormat="1" ht="20.100000000000001" customHeight="1" x14ac:dyDescent="0.2">
      <c r="A50" s="144" t="s">
        <v>18</v>
      </c>
      <c r="B50" s="150"/>
      <c r="C50" s="150"/>
      <c r="D50" s="117">
        <f t="shared" ref="D50:I50" si="4">SUM(D42:D49)</f>
        <v>0</v>
      </c>
      <c r="E50" s="117">
        <f t="shared" si="4"/>
        <v>2</v>
      </c>
      <c r="F50" s="117">
        <f t="shared" si="4"/>
        <v>1351</v>
      </c>
      <c r="G50" s="117">
        <f t="shared" si="4"/>
        <v>1416</v>
      </c>
      <c r="H50" s="117">
        <f t="shared" si="4"/>
        <v>1023</v>
      </c>
      <c r="I50" s="117">
        <f t="shared" si="4"/>
        <v>1252</v>
      </c>
      <c r="J50" s="117">
        <f>SUM(D50:I50)</f>
        <v>5044</v>
      </c>
    </row>
    <row r="51" spans="1:10" s="24" customFormat="1" ht="20.100000000000001" customHeight="1" x14ac:dyDescent="0.2">
      <c r="A51" s="33"/>
      <c r="B51" s="33"/>
      <c r="C51" s="33"/>
      <c r="D51" s="33"/>
      <c r="E51" s="33"/>
      <c r="F51" s="33"/>
      <c r="G51" s="33"/>
      <c r="H51" s="33"/>
      <c r="I51" s="33"/>
      <c r="J51" s="33"/>
    </row>
    <row r="52" spans="1:10" s="13" customFormat="1" ht="20.100000000000001" customHeight="1" x14ac:dyDescent="0.2">
      <c r="A52" s="160" t="s">
        <v>19</v>
      </c>
      <c r="B52" s="161"/>
      <c r="C52" s="161"/>
      <c r="D52" s="161"/>
      <c r="E52" s="161"/>
      <c r="F52" s="161"/>
      <c r="G52" s="161"/>
      <c r="H52" s="161"/>
      <c r="I52" s="161"/>
      <c r="J52" s="161"/>
    </row>
    <row r="53" spans="1:10" s="13" customFormat="1" ht="20.100000000000001" customHeight="1" x14ac:dyDescent="0.2">
      <c r="A53" s="162" t="s">
        <v>49</v>
      </c>
      <c r="B53" s="162"/>
      <c r="C53" s="162"/>
      <c r="D53" s="162"/>
      <c r="E53" s="162"/>
      <c r="F53" s="162"/>
      <c r="G53" s="162"/>
      <c r="H53" s="162"/>
      <c r="I53" s="162"/>
      <c r="J53" s="162"/>
    </row>
    <row r="54" spans="1:10" s="13" customFormat="1" ht="20.100000000000001" customHeight="1" x14ac:dyDescent="0.2">
      <c r="A54" s="162"/>
      <c r="B54" s="162"/>
      <c r="C54" s="162"/>
      <c r="D54" s="162"/>
      <c r="E54" s="162"/>
      <c r="F54" s="162"/>
      <c r="G54" s="162"/>
      <c r="H54" s="162"/>
      <c r="I54" s="162"/>
      <c r="J54" s="162"/>
    </row>
    <row r="55" spans="1:10" s="13" customFormat="1" ht="16.5" customHeight="1" x14ac:dyDescent="0.2">
      <c r="A55" s="160" t="s">
        <v>34</v>
      </c>
      <c r="B55" s="160"/>
      <c r="C55" s="160"/>
      <c r="D55" s="160"/>
      <c r="E55" s="160"/>
      <c r="F55" s="160"/>
      <c r="G55" s="160"/>
      <c r="H55" s="160"/>
      <c r="I55" s="160"/>
      <c r="J55" s="160"/>
    </row>
    <row r="56" spans="1:10" s="13" customFormat="1" ht="12.75" x14ac:dyDescent="0.2">
      <c r="A56" s="163" t="s">
        <v>30</v>
      </c>
      <c r="B56" s="164"/>
      <c r="C56" s="164"/>
      <c r="D56" s="164"/>
      <c r="E56" s="164"/>
      <c r="F56" s="164"/>
      <c r="G56" s="164"/>
      <c r="H56" s="164"/>
      <c r="I56" s="164"/>
      <c r="J56" s="164"/>
    </row>
    <row r="57" spans="1:10" s="13" customFormat="1" ht="12.75" x14ac:dyDescent="0.2">
      <c r="A57" s="162" t="s">
        <v>31</v>
      </c>
      <c r="B57" s="165"/>
      <c r="C57" s="165"/>
      <c r="D57" s="165"/>
      <c r="E57" s="165"/>
      <c r="F57" s="165"/>
      <c r="G57" s="165"/>
      <c r="H57" s="165"/>
      <c r="I57" s="165"/>
      <c r="J57" s="165"/>
    </row>
    <row r="58" spans="1:10" s="13" customFormat="1" ht="20.100000000000001" customHeight="1" x14ac:dyDescent="0.2">
      <c r="A58" s="165"/>
      <c r="B58" s="165"/>
      <c r="C58" s="165"/>
      <c r="D58" s="165"/>
      <c r="E58" s="165"/>
      <c r="F58" s="165"/>
      <c r="G58" s="165"/>
      <c r="H58" s="165"/>
      <c r="I58" s="165"/>
      <c r="J58" s="165"/>
    </row>
    <row r="59" spans="1:10" ht="20.100000000000001" customHeight="1" x14ac:dyDescent="0.2">
      <c r="A59" s="158" t="s">
        <v>50</v>
      </c>
      <c r="B59" s="159"/>
      <c r="C59" s="159"/>
      <c r="D59" s="159"/>
      <c r="E59" s="159"/>
      <c r="F59" s="159"/>
      <c r="G59" s="159"/>
      <c r="H59" s="159"/>
      <c r="I59" s="159"/>
      <c r="J59" s="159"/>
    </row>
    <row r="60" spans="1:10" ht="20.100000000000001" customHeight="1" x14ac:dyDescent="0.2">
      <c r="A60" s="64"/>
      <c r="B60" s="64"/>
      <c r="C60" s="64"/>
      <c r="D60" s="64"/>
      <c r="E60" s="64"/>
      <c r="F60" s="64"/>
      <c r="G60" s="64"/>
      <c r="H60" s="64"/>
      <c r="I60" s="64"/>
      <c r="J60" s="64"/>
    </row>
    <row r="61" spans="1:10" ht="20.100000000000001" customHeight="1" x14ac:dyDescent="0.2">
      <c r="A61" s="64"/>
      <c r="B61" s="64"/>
      <c r="C61" s="64"/>
      <c r="D61" s="64"/>
      <c r="E61" s="64"/>
      <c r="F61" s="64"/>
      <c r="G61" s="64"/>
      <c r="H61" s="64"/>
      <c r="I61" s="64"/>
      <c r="J61" s="64"/>
    </row>
  </sheetData>
  <mergeCells count="22">
    <mergeCell ref="A42:B49"/>
    <mergeCell ref="A16:A23"/>
    <mergeCell ref="A24:B24"/>
    <mergeCell ref="A50:C50"/>
    <mergeCell ref="A29:A36"/>
    <mergeCell ref="A59:J59"/>
    <mergeCell ref="A52:J52"/>
    <mergeCell ref="A53:J54"/>
    <mergeCell ref="A55:J55"/>
    <mergeCell ref="A56:J56"/>
    <mergeCell ref="A57:J58"/>
    <mergeCell ref="A3:A10"/>
    <mergeCell ref="A11:B11"/>
    <mergeCell ref="C1:E1"/>
    <mergeCell ref="D40:J40"/>
    <mergeCell ref="A40:C41"/>
    <mergeCell ref="A27:B28"/>
    <mergeCell ref="C14:J14"/>
    <mergeCell ref="C27:J27"/>
    <mergeCell ref="A1:B2"/>
    <mergeCell ref="A14:B15"/>
    <mergeCell ref="A37:B37"/>
  </mergeCells>
  <phoneticPr fontId="5" type="noConversion"/>
  <pageMargins left="0.74803149606299213" right="0.74803149606299213" top="0.98425196850393704" bottom="0.98425196850393704" header="0.51181102362204722" footer="0.51181102362204722"/>
  <pageSetup paperSize="9" scale="55" orientation="portrait" r:id="rId1"/>
  <headerFooter alignWithMargins="0">
    <oddHeader xml:space="preserve">&amp;C&amp;"Arial,Bold"The Australian Organ Donor  Register
Intent Registrations 
as at 31/01/2023
</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23">
    <pageSetUpPr fitToPage="1"/>
  </sheetPr>
  <dimension ref="A1:N60"/>
  <sheetViews>
    <sheetView view="pageLayout" topLeftCell="A38" zoomScaleNormal="100" workbookViewId="0">
      <selection activeCell="A53" sqref="A53:J54"/>
    </sheetView>
  </sheetViews>
  <sheetFormatPr defaultColWidth="9.140625" defaultRowHeight="20.100000000000001" customHeight="1" x14ac:dyDescent="0.2"/>
  <cols>
    <col min="1" max="2" width="8.7109375" style="35" customWidth="1"/>
    <col min="3" max="8" width="12.7109375" style="35" customWidth="1"/>
    <col min="9" max="9" width="12.7109375" style="82" customWidth="1"/>
    <col min="10" max="10" width="12.7109375" style="35" customWidth="1"/>
    <col min="11" max="28" width="12.7109375" style="26" customWidth="1"/>
    <col min="29" max="16384" width="9.140625" style="26"/>
  </cols>
  <sheetData>
    <row r="1" spans="1:10" s="24" customFormat="1" ht="20.100000000000001" customHeight="1" x14ac:dyDescent="0.2">
      <c r="A1" s="155" t="s">
        <v>11</v>
      </c>
      <c r="B1" s="156"/>
      <c r="C1" s="146"/>
      <c r="D1" s="147"/>
      <c r="E1" s="148"/>
      <c r="F1" s="33"/>
      <c r="G1" s="33"/>
      <c r="H1" s="33"/>
      <c r="I1" s="80"/>
      <c r="J1" s="33"/>
    </row>
    <row r="2" spans="1:10" s="13" customFormat="1" ht="49.5" customHeight="1" x14ac:dyDescent="0.2">
      <c r="A2" s="156"/>
      <c r="B2" s="156"/>
      <c r="C2" s="10" t="s">
        <v>22</v>
      </c>
      <c r="D2" s="10" t="s">
        <v>23</v>
      </c>
      <c r="E2" s="14" t="s">
        <v>24</v>
      </c>
      <c r="F2" s="36"/>
      <c r="G2" s="27"/>
      <c r="H2" s="27"/>
      <c r="I2" s="81"/>
      <c r="J2" s="27"/>
    </row>
    <row r="3" spans="1:10" s="24" customFormat="1" ht="20.100000000000001" customHeight="1" x14ac:dyDescent="0.2">
      <c r="A3" s="143" t="s">
        <v>17</v>
      </c>
      <c r="B3" s="22" t="s">
        <v>3</v>
      </c>
      <c r="C3" s="125">
        <v>1826942</v>
      </c>
      <c r="D3" s="109">
        <v>0.4259</v>
      </c>
      <c r="E3" s="77">
        <f>IF(C3=0,0,(C3-'Sep 23'!C3)/'Sep 23'!C3)</f>
        <v>-1.8497438816163916E-4</v>
      </c>
      <c r="F3" s="37"/>
      <c r="G3" s="33"/>
      <c r="H3" s="33"/>
      <c r="I3" s="80"/>
      <c r="J3" s="33"/>
    </row>
    <row r="4" spans="1:10" s="24" customFormat="1" ht="20.100000000000001" customHeight="1" x14ac:dyDescent="0.2">
      <c r="A4" s="143"/>
      <c r="B4" s="22" t="s">
        <v>4</v>
      </c>
      <c r="C4" s="125">
        <v>452760</v>
      </c>
      <c r="D4" s="109">
        <v>0.1056</v>
      </c>
      <c r="E4" s="77">
        <f>IF(C4=0,0,(C4-'Sep 23'!C4)/'Sep 23'!C4)</f>
        <v>4.8593226104281064E-5</v>
      </c>
      <c r="F4" s="37"/>
      <c r="G4" s="33"/>
      <c r="H4" s="33"/>
      <c r="I4" s="80"/>
      <c r="J4" s="33"/>
    </row>
    <row r="5" spans="1:10" s="24" customFormat="1" ht="20.100000000000001" customHeight="1" x14ac:dyDescent="0.2">
      <c r="A5" s="143"/>
      <c r="B5" s="22" t="s">
        <v>5</v>
      </c>
      <c r="C5" s="125">
        <v>628534</v>
      </c>
      <c r="D5" s="109">
        <v>0.14649999999999999</v>
      </c>
      <c r="E5" s="77">
        <f>IF(C5=0,0,(C5-'Sep 23'!C5)/'Sep 23'!C5)</f>
        <v>1.9092410448639824E-5</v>
      </c>
      <c r="F5" s="37"/>
      <c r="G5" s="33"/>
      <c r="H5" s="33"/>
      <c r="I5" s="80"/>
      <c r="J5" s="33"/>
    </row>
    <row r="6" spans="1:10" s="24" customFormat="1" ht="20.100000000000001" customHeight="1" x14ac:dyDescent="0.2">
      <c r="A6" s="143"/>
      <c r="B6" s="22" t="s">
        <v>6</v>
      </c>
      <c r="C6" s="125">
        <v>770964</v>
      </c>
      <c r="D6" s="109">
        <v>0.1797</v>
      </c>
      <c r="E6" s="77">
        <f>IF(C6=0,0,(C6-'Sep 23'!C6)/'Sep 23'!C6)</f>
        <v>2.0444741360374635E-3</v>
      </c>
      <c r="F6" s="37"/>
      <c r="G6" s="33"/>
      <c r="H6" s="33"/>
      <c r="I6" s="80"/>
      <c r="J6" s="33"/>
    </row>
    <row r="7" spans="1:10" s="24" customFormat="1" ht="20.100000000000001" customHeight="1" x14ac:dyDescent="0.2">
      <c r="A7" s="143"/>
      <c r="B7" s="22" t="s">
        <v>7</v>
      </c>
      <c r="C7" s="125">
        <v>435684</v>
      </c>
      <c r="D7" s="109">
        <v>0.1016</v>
      </c>
      <c r="E7" s="77">
        <f>IF(C7=0,0,(C7-'Sep 23'!C7)/'Sep 23'!C7)</f>
        <v>-1.5146299483648882E-4</v>
      </c>
      <c r="F7" s="37"/>
      <c r="G7" s="33"/>
      <c r="H7" s="33"/>
      <c r="I7" s="80"/>
      <c r="J7" s="33"/>
    </row>
    <row r="8" spans="1:10" s="24" customFormat="1" ht="20.100000000000001" customHeight="1" x14ac:dyDescent="0.2">
      <c r="A8" s="143"/>
      <c r="B8" s="22" t="s">
        <v>8</v>
      </c>
      <c r="C8" s="125">
        <v>136612</v>
      </c>
      <c r="D8" s="109">
        <v>3.1800000000000002E-2</v>
      </c>
      <c r="E8" s="77">
        <f>IF(C8=0,0,(C8-'Sep 23'!C8)/'Sep 23'!C8)</f>
        <v>-2.1955182154827945E-4</v>
      </c>
      <c r="F8" s="37"/>
      <c r="G8" s="33"/>
      <c r="H8" s="33"/>
      <c r="I8" s="80"/>
      <c r="J8" s="33"/>
    </row>
    <row r="9" spans="1:10" s="24" customFormat="1" ht="20.100000000000001" customHeight="1" x14ac:dyDescent="0.2">
      <c r="A9" s="143"/>
      <c r="B9" s="22" t="s">
        <v>9</v>
      </c>
      <c r="C9" s="125">
        <v>8343</v>
      </c>
      <c r="D9" s="109">
        <v>2E-3</v>
      </c>
      <c r="E9" s="77">
        <f>IF(C9=0,0,(C9-'Sep 23'!C9)/'Sep 23'!C9)</f>
        <v>-2.033492822966507E-3</v>
      </c>
      <c r="F9" s="37"/>
      <c r="G9" s="33"/>
      <c r="H9" s="33"/>
      <c r="I9" s="80"/>
      <c r="J9" s="33"/>
    </row>
    <row r="10" spans="1:10" s="24" customFormat="1" ht="20.100000000000001" customHeight="1" x14ac:dyDescent="0.2">
      <c r="A10" s="143"/>
      <c r="B10" s="22" t="s">
        <v>10</v>
      </c>
      <c r="C10" s="125">
        <v>29518</v>
      </c>
      <c r="D10" s="109">
        <v>6.8999999999999999E-3</v>
      </c>
      <c r="E10" s="77">
        <f>IF(C10=0,0,(C10-'Sep 23'!C10)/'Sep 23'!C10)</f>
        <v>2.138855881853675E-3</v>
      </c>
      <c r="F10" s="37"/>
      <c r="G10" s="33"/>
      <c r="H10" s="33"/>
      <c r="I10" s="80"/>
      <c r="J10" s="33"/>
    </row>
    <row r="11" spans="1:10" s="13" customFormat="1" ht="20.100000000000001" customHeight="1" x14ac:dyDescent="0.2">
      <c r="A11" s="144" t="s">
        <v>18</v>
      </c>
      <c r="B11" s="145"/>
      <c r="C11" s="86">
        <f>SUM(C3:C10)</f>
        <v>4289357</v>
      </c>
      <c r="D11" s="78">
        <f>SUM(D3:D10)</f>
        <v>1</v>
      </c>
      <c r="E11" s="79">
        <f>IF(C11=0,0,(C11-'Sep 23'!C11)/'Sep 23'!C11)</f>
        <v>2.842725677205351E-4</v>
      </c>
      <c r="F11" s="38"/>
      <c r="G11" s="27"/>
      <c r="H11" s="27"/>
      <c r="I11" s="81"/>
      <c r="J11" s="27"/>
    </row>
    <row r="14" spans="1:10" s="24" customFormat="1" ht="20.100000000000001" customHeight="1" x14ac:dyDescent="0.2">
      <c r="A14" s="144" t="s">
        <v>11</v>
      </c>
      <c r="B14" s="144"/>
      <c r="C14" s="151" t="s">
        <v>1</v>
      </c>
      <c r="D14" s="147"/>
      <c r="E14" s="147"/>
      <c r="F14" s="147"/>
      <c r="G14" s="147"/>
      <c r="H14" s="147"/>
      <c r="I14" s="147"/>
      <c r="J14" s="185"/>
    </row>
    <row r="15" spans="1:10" s="24" customFormat="1" ht="39.950000000000003" customHeight="1" x14ac:dyDescent="0.2">
      <c r="A15" s="144"/>
      <c r="B15" s="144"/>
      <c r="C15" s="73" t="s">
        <v>21</v>
      </c>
      <c r="D15" s="73" t="s">
        <v>12</v>
      </c>
      <c r="E15" s="73" t="s">
        <v>13</v>
      </c>
      <c r="F15" s="73" t="s">
        <v>14</v>
      </c>
      <c r="G15" s="73" t="s">
        <v>15</v>
      </c>
      <c r="H15" s="73" t="s">
        <v>16</v>
      </c>
      <c r="I15" s="73" t="s">
        <v>2</v>
      </c>
      <c r="J15" s="10" t="s">
        <v>26</v>
      </c>
    </row>
    <row r="16" spans="1:10" s="24" customFormat="1" ht="20.100000000000001" customHeight="1" x14ac:dyDescent="0.2">
      <c r="A16" s="143" t="s">
        <v>17</v>
      </c>
      <c r="B16" s="22" t="s">
        <v>3</v>
      </c>
      <c r="C16" s="111">
        <v>11019</v>
      </c>
      <c r="D16" s="111">
        <v>19107</v>
      </c>
      <c r="E16" s="111">
        <v>144107</v>
      </c>
      <c r="F16" s="111">
        <v>203991</v>
      </c>
      <c r="G16" s="111">
        <v>193656</v>
      </c>
      <c r="H16" s="111">
        <v>312596</v>
      </c>
      <c r="I16" s="55">
        <v>884476</v>
      </c>
      <c r="J16" s="90">
        <f>I16/'ABS Estimated Population'!D3</f>
        <v>0.26573928301025129</v>
      </c>
    </row>
    <row r="17" spans="1:11" s="24" customFormat="1" ht="20.100000000000001" customHeight="1" x14ac:dyDescent="0.2">
      <c r="A17" s="143"/>
      <c r="B17" s="22" t="s">
        <v>4</v>
      </c>
      <c r="C17" s="111">
        <v>11800</v>
      </c>
      <c r="D17" s="111">
        <v>23365</v>
      </c>
      <c r="E17" s="111">
        <v>48342</v>
      </c>
      <c r="F17" s="111">
        <v>58980</v>
      </c>
      <c r="G17" s="111">
        <v>47945</v>
      </c>
      <c r="H17" s="111">
        <v>69010</v>
      </c>
      <c r="I17" s="55">
        <v>259442</v>
      </c>
      <c r="J17" s="90">
        <f>I17/'ABS Estimated Population'!D4</f>
        <v>9.5101211042857528E-2</v>
      </c>
    </row>
    <row r="18" spans="1:11" s="24" customFormat="1" ht="20.100000000000001" customHeight="1" x14ac:dyDescent="0.2">
      <c r="A18" s="143"/>
      <c r="B18" s="22" t="s">
        <v>5</v>
      </c>
      <c r="C18" s="111">
        <v>9899</v>
      </c>
      <c r="D18" s="111">
        <v>18777</v>
      </c>
      <c r="E18" s="111">
        <v>82816</v>
      </c>
      <c r="F18" s="111">
        <v>78133</v>
      </c>
      <c r="G18" s="111">
        <v>57377</v>
      </c>
      <c r="H18" s="111">
        <v>60912</v>
      </c>
      <c r="I18" s="55">
        <v>307914</v>
      </c>
      <c r="J18" s="90">
        <f>I18/'ABS Estimated Population'!D5</f>
        <v>0.14208226184307246</v>
      </c>
    </row>
    <row r="19" spans="1:11" s="24" customFormat="1" ht="20.100000000000001" customHeight="1" x14ac:dyDescent="0.2">
      <c r="A19" s="143"/>
      <c r="B19" s="22" t="s">
        <v>6</v>
      </c>
      <c r="C19" s="111">
        <v>32535</v>
      </c>
      <c r="D19" s="111">
        <v>54174</v>
      </c>
      <c r="E19" s="111">
        <v>64956</v>
      </c>
      <c r="F19" s="111">
        <v>59916</v>
      </c>
      <c r="G19" s="111">
        <v>56526</v>
      </c>
      <c r="H19" s="111">
        <v>90629</v>
      </c>
      <c r="I19" s="55">
        <v>358736</v>
      </c>
      <c r="J19" s="91">
        <f>I19/'ABS Estimated Population'!D6</f>
        <v>0.47293393959129004</v>
      </c>
    </row>
    <row r="20" spans="1:11" s="24" customFormat="1" ht="20.100000000000001" customHeight="1" x14ac:dyDescent="0.2">
      <c r="A20" s="143"/>
      <c r="B20" s="22" t="s">
        <v>7</v>
      </c>
      <c r="C20" s="111">
        <v>3705</v>
      </c>
      <c r="D20" s="111">
        <v>7587</v>
      </c>
      <c r="E20" s="111">
        <v>22952</v>
      </c>
      <c r="F20" s="111">
        <v>50998</v>
      </c>
      <c r="G20" s="111">
        <v>51675</v>
      </c>
      <c r="H20" s="111">
        <v>80997</v>
      </c>
      <c r="I20" s="55">
        <v>217914</v>
      </c>
      <c r="J20" s="91">
        <f>I20/'ABS Estimated Population'!D7</f>
        <v>0.1952099155607871</v>
      </c>
    </row>
    <row r="21" spans="1:11" s="24" customFormat="1" ht="20.100000000000001" customHeight="1" x14ac:dyDescent="0.2">
      <c r="A21" s="143"/>
      <c r="B21" s="22" t="s">
        <v>8</v>
      </c>
      <c r="C21" s="111">
        <v>1194</v>
      </c>
      <c r="D21" s="111">
        <v>2089</v>
      </c>
      <c r="E21" s="111">
        <v>6465</v>
      </c>
      <c r="F21" s="111">
        <v>14775</v>
      </c>
      <c r="G21" s="111">
        <v>15831</v>
      </c>
      <c r="H21" s="111">
        <v>27248</v>
      </c>
      <c r="I21" s="55">
        <v>67602</v>
      </c>
      <c r="J21" s="91">
        <f>I21/'ABS Estimated Population'!D8</f>
        <v>0.28339782259653479</v>
      </c>
    </row>
    <row r="22" spans="1:11" s="24" customFormat="1" ht="20.100000000000001" customHeight="1" x14ac:dyDescent="0.2">
      <c r="A22" s="143"/>
      <c r="B22" s="22" t="s">
        <v>9</v>
      </c>
      <c r="C22" s="111">
        <v>290</v>
      </c>
      <c r="D22" s="111">
        <v>787</v>
      </c>
      <c r="E22" s="111">
        <v>866</v>
      </c>
      <c r="F22" s="111">
        <v>1143</v>
      </c>
      <c r="G22" s="111">
        <v>887</v>
      </c>
      <c r="H22" s="111">
        <v>735</v>
      </c>
      <c r="I22" s="55">
        <v>4708</v>
      </c>
      <c r="J22" s="91">
        <f>I22/'ABS Estimated Population'!D9</f>
        <v>4.8855912416333733E-2</v>
      </c>
    </row>
    <row r="23" spans="1:11" s="24" customFormat="1" ht="20.100000000000001" customHeight="1" x14ac:dyDescent="0.2">
      <c r="A23" s="143"/>
      <c r="B23" s="22" t="s">
        <v>10</v>
      </c>
      <c r="C23" s="111">
        <v>1311</v>
      </c>
      <c r="D23" s="111">
        <v>2469</v>
      </c>
      <c r="E23" s="111">
        <v>3074</v>
      </c>
      <c r="F23" s="111">
        <v>3909</v>
      </c>
      <c r="G23" s="111">
        <v>3046</v>
      </c>
      <c r="H23" s="111">
        <v>3605</v>
      </c>
      <c r="I23" s="55">
        <v>17414</v>
      </c>
      <c r="J23" s="91">
        <f>I23/'ABS Estimated Population'!D10</f>
        <v>9.2509562260943479E-2</v>
      </c>
    </row>
    <row r="24" spans="1:11" s="24" customFormat="1" ht="20.100000000000001" customHeight="1" x14ac:dyDescent="0.2">
      <c r="A24" s="144" t="s">
        <v>18</v>
      </c>
      <c r="B24" s="145"/>
      <c r="C24" s="102">
        <f t="shared" ref="C24:I24" si="0">SUM(C16:C23)</f>
        <v>71753</v>
      </c>
      <c r="D24" s="102">
        <f t="shared" si="0"/>
        <v>128355</v>
      </c>
      <c r="E24" s="102">
        <f t="shared" si="0"/>
        <v>373578</v>
      </c>
      <c r="F24" s="102">
        <f t="shared" si="0"/>
        <v>471845</v>
      </c>
      <c r="G24" s="102">
        <f t="shared" si="0"/>
        <v>426943</v>
      </c>
      <c r="H24" s="102">
        <f t="shared" si="0"/>
        <v>645732</v>
      </c>
      <c r="I24" s="102">
        <f t="shared" si="0"/>
        <v>2118206</v>
      </c>
      <c r="J24" s="92">
        <f>I24/'ABS Estimated Population'!D11</f>
        <v>0.19942513152493607</v>
      </c>
    </row>
    <row r="27" spans="1:11" s="24" customFormat="1" ht="20.100000000000001" customHeight="1" x14ac:dyDescent="0.2">
      <c r="A27" s="144" t="s">
        <v>11</v>
      </c>
      <c r="B27" s="144"/>
      <c r="C27" s="153" t="s">
        <v>0</v>
      </c>
      <c r="D27" s="154"/>
      <c r="E27" s="154"/>
      <c r="F27" s="154"/>
      <c r="G27" s="154"/>
      <c r="H27" s="154"/>
      <c r="I27" s="154"/>
      <c r="J27" s="185"/>
    </row>
    <row r="28" spans="1:11" s="24" customFormat="1" ht="39.950000000000003" customHeight="1" x14ac:dyDescent="0.2">
      <c r="A28" s="144"/>
      <c r="B28" s="144"/>
      <c r="C28" s="73" t="s">
        <v>21</v>
      </c>
      <c r="D28" s="73" t="s">
        <v>12</v>
      </c>
      <c r="E28" s="73" t="s">
        <v>13</v>
      </c>
      <c r="F28" s="73" t="s">
        <v>14</v>
      </c>
      <c r="G28" s="73" t="s">
        <v>15</v>
      </c>
      <c r="H28" s="73" t="s">
        <v>16</v>
      </c>
      <c r="I28" s="73" t="s">
        <v>2</v>
      </c>
      <c r="J28" s="10" t="s">
        <v>26</v>
      </c>
    </row>
    <row r="29" spans="1:11" s="24" customFormat="1" ht="20.100000000000001" customHeight="1" x14ac:dyDescent="0.2">
      <c r="A29" s="143" t="s">
        <v>17</v>
      </c>
      <c r="B29" s="22" t="s">
        <v>3</v>
      </c>
      <c r="C29" s="111">
        <v>3411</v>
      </c>
      <c r="D29" s="111">
        <v>8004</v>
      </c>
      <c r="E29" s="111">
        <v>149619</v>
      </c>
      <c r="F29" s="111">
        <v>210761</v>
      </c>
      <c r="G29" s="111">
        <v>205762</v>
      </c>
      <c r="H29" s="111">
        <v>364876</v>
      </c>
      <c r="I29" s="55">
        <v>942433</v>
      </c>
      <c r="J29" s="91">
        <f>I29/'ABS Estimated Population'!C3</f>
        <v>0.29144098356650783</v>
      </c>
      <c r="K29" s="31"/>
    </row>
    <row r="30" spans="1:11" s="24" customFormat="1" ht="20.100000000000001" customHeight="1" x14ac:dyDescent="0.2">
      <c r="A30" s="143"/>
      <c r="B30" s="22" t="s">
        <v>4</v>
      </c>
      <c r="C30" s="111">
        <v>3649</v>
      </c>
      <c r="D30" s="111">
        <v>11185</v>
      </c>
      <c r="E30" s="111">
        <v>36281</v>
      </c>
      <c r="F30" s="111">
        <v>42591</v>
      </c>
      <c r="G30" s="111">
        <v>38560</v>
      </c>
      <c r="H30" s="111">
        <v>57390</v>
      </c>
      <c r="I30" s="55">
        <v>189656</v>
      </c>
      <c r="J30" s="91">
        <f>I30/'ABS Estimated Population'!C4</f>
        <v>7.2396904953677371E-2</v>
      </c>
      <c r="K30" s="31"/>
    </row>
    <row r="31" spans="1:11" s="24" customFormat="1" ht="20.100000000000001" customHeight="1" x14ac:dyDescent="0.2">
      <c r="A31" s="143"/>
      <c r="B31" s="22" t="s">
        <v>5</v>
      </c>
      <c r="C31" s="111">
        <v>2580</v>
      </c>
      <c r="D31" s="111">
        <v>7763</v>
      </c>
      <c r="E31" s="111">
        <v>92732</v>
      </c>
      <c r="F31" s="111">
        <v>87520</v>
      </c>
      <c r="G31" s="111">
        <v>61739</v>
      </c>
      <c r="H31" s="111">
        <v>68284</v>
      </c>
      <c r="I31" s="55">
        <v>320618</v>
      </c>
      <c r="J31" s="91">
        <f>I31/'ABS Estimated Population'!C5</f>
        <v>0.15347484202217362</v>
      </c>
      <c r="K31" s="31"/>
    </row>
    <row r="32" spans="1:11" s="24" customFormat="1" ht="20.100000000000001" customHeight="1" x14ac:dyDescent="0.2">
      <c r="A32" s="143"/>
      <c r="B32" s="22" t="s">
        <v>6</v>
      </c>
      <c r="C32" s="111">
        <v>33549</v>
      </c>
      <c r="D32" s="111">
        <v>66015</v>
      </c>
      <c r="E32" s="111">
        <v>76429</v>
      </c>
      <c r="F32" s="111">
        <v>68848</v>
      </c>
      <c r="G32" s="111">
        <v>62516</v>
      </c>
      <c r="H32" s="111">
        <v>104808</v>
      </c>
      <c r="I32" s="55">
        <v>412165</v>
      </c>
      <c r="J32" s="91">
        <f>I32/'ABS Estimated Population'!C6</f>
        <v>0.56512361929206845</v>
      </c>
      <c r="K32" s="31"/>
    </row>
    <row r="33" spans="1:12" s="24" customFormat="1" ht="20.100000000000001" customHeight="1" x14ac:dyDescent="0.2">
      <c r="A33" s="143"/>
      <c r="B33" s="22" t="s">
        <v>7</v>
      </c>
      <c r="C33" s="111">
        <v>1023</v>
      </c>
      <c r="D33" s="111">
        <v>3091</v>
      </c>
      <c r="E33" s="111">
        <v>20697</v>
      </c>
      <c r="F33" s="111">
        <v>51030</v>
      </c>
      <c r="G33" s="111">
        <v>52165</v>
      </c>
      <c r="H33" s="111">
        <v>88484</v>
      </c>
      <c r="I33" s="55">
        <v>216490</v>
      </c>
      <c r="J33" s="91">
        <f>I33/'ABS Estimated Population'!C7</f>
        <v>0.19610045517335084</v>
      </c>
      <c r="K33" s="31"/>
    </row>
    <row r="34" spans="1:12" s="24" customFormat="1" ht="20.100000000000001" customHeight="1" x14ac:dyDescent="0.2">
      <c r="A34" s="143"/>
      <c r="B34" s="22" t="s">
        <v>8</v>
      </c>
      <c r="C34" s="111">
        <v>282</v>
      </c>
      <c r="D34" s="111">
        <v>840</v>
      </c>
      <c r="E34" s="111">
        <v>5927</v>
      </c>
      <c r="F34" s="111">
        <v>15247</v>
      </c>
      <c r="G34" s="111">
        <v>15997</v>
      </c>
      <c r="H34" s="111">
        <v>30717</v>
      </c>
      <c r="I34" s="55">
        <v>69010</v>
      </c>
      <c r="J34" s="91">
        <f>I34/'ABS Estimated Population'!C8</f>
        <v>0.29894517966600964</v>
      </c>
      <c r="K34" s="31"/>
    </row>
    <row r="35" spans="1:12" s="24" customFormat="1" ht="20.100000000000001" customHeight="1" x14ac:dyDescent="0.2">
      <c r="A35" s="143"/>
      <c r="B35" s="22" t="s">
        <v>9</v>
      </c>
      <c r="C35" s="111">
        <v>90</v>
      </c>
      <c r="D35" s="111">
        <v>339</v>
      </c>
      <c r="E35" s="111">
        <v>546</v>
      </c>
      <c r="F35" s="111">
        <v>911</v>
      </c>
      <c r="G35" s="111">
        <v>921</v>
      </c>
      <c r="H35" s="111">
        <v>828</v>
      </c>
      <c r="I35" s="55">
        <v>3635</v>
      </c>
      <c r="J35" s="91">
        <f>I35/'ABS Estimated Population'!C9</f>
        <v>3.6874353303982636E-2</v>
      </c>
      <c r="K35" s="31"/>
    </row>
    <row r="36" spans="1:12" s="24" customFormat="1" ht="20.100000000000001" customHeight="1" x14ac:dyDescent="0.2">
      <c r="A36" s="143"/>
      <c r="B36" s="22" t="s">
        <v>10</v>
      </c>
      <c r="C36" s="111">
        <v>434</v>
      </c>
      <c r="D36" s="111">
        <v>1288</v>
      </c>
      <c r="E36" s="111">
        <v>1921</v>
      </c>
      <c r="F36" s="111">
        <v>2924</v>
      </c>
      <c r="G36" s="111">
        <v>2461</v>
      </c>
      <c r="H36" s="111">
        <v>3076</v>
      </c>
      <c r="I36" s="55">
        <v>12104</v>
      </c>
      <c r="J36" s="91">
        <f>I36/'ABS Estimated Population'!C10</f>
        <v>6.727471806757486E-2</v>
      </c>
      <c r="K36" s="31"/>
    </row>
    <row r="37" spans="1:12" s="24" customFormat="1" ht="20.100000000000001" customHeight="1" x14ac:dyDescent="0.2">
      <c r="A37" s="144" t="s">
        <v>18</v>
      </c>
      <c r="B37" s="145"/>
      <c r="C37" s="102">
        <f>SUM(C29:C36)</f>
        <v>45018</v>
      </c>
      <c r="D37" s="102">
        <f t="shared" ref="D37:I37" si="1">SUM(D29:D36)</f>
        <v>98525</v>
      </c>
      <c r="E37" s="102">
        <f t="shared" si="1"/>
        <v>384152</v>
      </c>
      <c r="F37" s="102">
        <f t="shared" si="1"/>
        <v>479832</v>
      </c>
      <c r="G37" s="102">
        <f t="shared" si="1"/>
        <v>440121</v>
      </c>
      <c r="H37" s="102">
        <f t="shared" si="1"/>
        <v>718463</v>
      </c>
      <c r="I37" s="102">
        <f t="shared" si="1"/>
        <v>2166111</v>
      </c>
      <c r="J37" s="92">
        <f>I37/'ABS Estimated Population'!C11</f>
        <v>0.21060705100775559</v>
      </c>
    </row>
    <row r="40" spans="1:12" s="24" customFormat="1" ht="20.100000000000001" customHeight="1" x14ac:dyDescent="0.2">
      <c r="A40" s="144" t="s">
        <v>11</v>
      </c>
      <c r="B40" s="150"/>
      <c r="C40" s="150"/>
      <c r="D40" s="149" t="s">
        <v>20</v>
      </c>
      <c r="E40" s="149"/>
      <c r="F40" s="149"/>
      <c r="G40" s="149"/>
      <c r="H40" s="149"/>
      <c r="I40" s="149"/>
      <c r="J40" s="149"/>
      <c r="K40" s="34">
        <v>2851885</v>
      </c>
      <c r="L40" s="34"/>
    </row>
    <row r="41" spans="1:12" s="24" customFormat="1" ht="20.100000000000001" customHeight="1" x14ac:dyDescent="0.2">
      <c r="A41" s="150"/>
      <c r="B41" s="150"/>
      <c r="C41" s="150"/>
      <c r="D41" s="73" t="s">
        <v>21</v>
      </c>
      <c r="E41" s="73" t="s">
        <v>12</v>
      </c>
      <c r="F41" s="73" t="s">
        <v>13</v>
      </c>
      <c r="G41" s="73" t="s">
        <v>14</v>
      </c>
      <c r="H41" s="73" t="s">
        <v>15</v>
      </c>
      <c r="I41" s="73" t="s">
        <v>16</v>
      </c>
      <c r="J41" s="73" t="s">
        <v>2</v>
      </c>
    </row>
    <row r="42" spans="1:12" s="24" customFormat="1" ht="20.100000000000001" customHeight="1" x14ac:dyDescent="0.2">
      <c r="A42" s="143" t="s">
        <v>17</v>
      </c>
      <c r="B42" s="166"/>
      <c r="C42" s="22" t="s">
        <v>3</v>
      </c>
      <c r="D42" s="108">
        <v>0</v>
      </c>
      <c r="E42" s="108">
        <v>0</v>
      </c>
      <c r="F42" s="108">
        <v>0</v>
      </c>
      <c r="G42" s="108">
        <v>4</v>
      </c>
      <c r="H42" s="108">
        <v>14</v>
      </c>
      <c r="I42" s="108">
        <v>15</v>
      </c>
      <c r="J42" s="55">
        <v>33</v>
      </c>
    </row>
    <row r="43" spans="1:12" s="24" customFormat="1" ht="20.100000000000001" customHeight="1" x14ac:dyDescent="0.2">
      <c r="A43" s="166"/>
      <c r="B43" s="166"/>
      <c r="C43" s="22" t="s">
        <v>4</v>
      </c>
      <c r="D43" s="108">
        <v>0</v>
      </c>
      <c r="E43" s="108">
        <v>0</v>
      </c>
      <c r="F43" s="108">
        <v>1043</v>
      </c>
      <c r="G43" s="108">
        <v>1025</v>
      </c>
      <c r="H43" s="108">
        <v>744</v>
      </c>
      <c r="I43" s="108">
        <v>850</v>
      </c>
      <c r="J43" s="55">
        <v>3662</v>
      </c>
    </row>
    <row r="44" spans="1:12" s="24" customFormat="1" ht="20.100000000000001" customHeight="1" x14ac:dyDescent="0.2">
      <c r="A44" s="166"/>
      <c r="B44" s="166"/>
      <c r="C44" s="22" t="s">
        <v>5</v>
      </c>
      <c r="D44" s="108">
        <v>0</v>
      </c>
      <c r="E44" s="108">
        <v>0</v>
      </c>
      <c r="F44" s="108">
        <v>0</v>
      </c>
      <c r="G44" s="108">
        <v>1</v>
      </c>
      <c r="H44" s="108">
        <v>0</v>
      </c>
      <c r="I44" s="108">
        <v>1</v>
      </c>
      <c r="J44" s="55">
        <v>2</v>
      </c>
    </row>
    <row r="45" spans="1:12" s="24" customFormat="1" ht="20.100000000000001" customHeight="1" x14ac:dyDescent="0.2">
      <c r="A45" s="166"/>
      <c r="B45" s="166"/>
      <c r="C45" s="22" t="s">
        <v>6</v>
      </c>
      <c r="D45" s="108">
        <v>0</v>
      </c>
      <c r="E45" s="108">
        <v>2</v>
      </c>
      <c r="F45" s="108">
        <v>16</v>
      </c>
      <c r="G45" s="108">
        <v>25</v>
      </c>
      <c r="H45" s="108">
        <v>5</v>
      </c>
      <c r="I45" s="108">
        <v>15</v>
      </c>
      <c r="J45" s="55">
        <v>63</v>
      </c>
    </row>
    <row r="46" spans="1:12" s="24" customFormat="1" ht="20.100000000000001" customHeight="1" x14ac:dyDescent="0.2">
      <c r="A46" s="166"/>
      <c r="B46" s="166"/>
      <c r="C46" s="22" t="s">
        <v>7</v>
      </c>
      <c r="D46" s="108">
        <v>0</v>
      </c>
      <c r="E46" s="108">
        <v>0</v>
      </c>
      <c r="F46" s="108">
        <v>188</v>
      </c>
      <c r="G46" s="108">
        <v>384</v>
      </c>
      <c r="H46" s="108">
        <v>274</v>
      </c>
      <c r="I46" s="108">
        <v>434</v>
      </c>
      <c r="J46" s="55">
        <v>1280</v>
      </c>
    </row>
    <row r="47" spans="1:12" s="24" customFormat="1" ht="20.100000000000001" customHeight="1" x14ac:dyDescent="0.2">
      <c r="A47" s="166"/>
      <c r="B47" s="166"/>
      <c r="C47" s="22" t="s">
        <v>8</v>
      </c>
      <c r="D47" s="115">
        <v>0</v>
      </c>
      <c r="E47" s="115">
        <v>0</v>
      </c>
      <c r="F47" s="115">
        <v>0</v>
      </c>
      <c r="G47" s="115">
        <v>0</v>
      </c>
      <c r="H47" s="115">
        <v>0</v>
      </c>
      <c r="I47" s="115">
        <v>0</v>
      </c>
      <c r="J47" s="55">
        <v>0</v>
      </c>
    </row>
    <row r="48" spans="1:12" s="24" customFormat="1" ht="20.100000000000001" customHeight="1" x14ac:dyDescent="0.2">
      <c r="A48" s="166"/>
      <c r="B48" s="166"/>
      <c r="C48" s="22" t="s">
        <v>9</v>
      </c>
      <c r="D48" s="115">
        <v>0</v>
      </c>
      <c r="E48" s="115">
        <v>0</v>
      </c>
      <c r="F48" s="115">
        <v>0</v>
      </c>
      <c r="G48" s="115">
        <v>0</v>
      </c>
      <c r="H48" s="115">
        <v>0</v>
      </c>
      <c r="I48" s="115">
        <v>0</v>
      </c>
      <c r="J48" s="55">
        <v>0</v>
      </c>
    </row>
    <row r="49" spans="1:14" s="24" customFormat="1" ht="20.100000000000001" customHeight="1" x14ac:dyDescent="0.2">
      <c r="A49" s="166"/>
      <c r="B49" s="166"/>
      <c r="C49" s="22" t="s">
        <v>10</v>
      </c>
      <c r="D49" s="115">
        <v>0</v>
      </c>
      <c r="E49" s="115">
        <v>0</v>
      </c>
      <c r="F49" s="115">
        <v>0</v>
      </c>
      <c r="G49" s="115">
        <v>0</v>
      </c>
      <c r="H49" s="115">
        <v>0</v>
      </c>
      <c r="I49" s="115">
        <v>0</v>
      </c>
      <c r="J49" s="55">
        <v>0</v>
      </c>
    </row>
    <row r="50" spans="1:14" s="24" customFormat="1" ht="20.100000000000001" customHeight="1" x14ac:dyDescent="0.2">
      <c r="A50" s="144" t="s">
        <v>18</v>
      </c>
      <c r="B50" s="150"/>
      <c r="C50" s="150"/>
      <c r="D50" s="103">
        <f t="shared" ref="D50:J50" si="2">SUM(D42:D49)</f>
        <v>0</v>
      </c>
      <c r="E50" s="103">
        <f t="shared" si="2"/>
        <v>2</v>
      </c>
      <c r="F50" s="103">
        <f t="shared" si="2"/>
        <v>1247</v>
      </c>
      <c r="G50" s="103">
        <f t="shared" si="2"/>
        <v>1439</v>
      </c>
      <c r="H50" s="103">
        <f t="shared" si="2"/>
        <v>1037</v>
      </c>
      <c r="I50" s="103">
        <f t="shared" si="2"/>
        <v>1315</v>
      </c>
      <c r="J50" s="103">
        <f t="shared" si="2"/>
        <v>5040</v>
      </c>
    </row>
    <row r="51" spans="1:14" s="24" customFormat="1" ht="20.100000000000001" customHeight="1" x14ac:dyDescent="0.2">
      <c r="A51" s="33"/>
      <c r="B51" s="33"/>
      <c r="C51" s="33"/>
      <c r="D51" s="33"/>
      <c r="E51" s="33"/>
      <c r="F51" s="33"/>
      <c r="G51" s="33"/>
      <c r="H51" s="33"/>
      <c r="I51" s="80"/>
      <c r="J51" s="33"/>
    </row>
    <row r="52" spans="1:14" s="13" customFormat="1" ht="20.100000000000001" customHeight="1" x14ac:dyDescent="0.2">
      <c r="A52" s="169" t="s">
        <v>19</v>
      </c>
      <c r="B52" s="213"/>
      <c r="C52" s="213"/>
      <c r="D52" s="213"/>
      <c r="E52" s="213"/>
      <c r="F52" s="213"/>
      <c r="G52" s="213"/>
      <c r="H52" s="213"/>
      <c r="I52" s="213"/>
      <c r="J52" s="213"/>
    </row>
    <row r="53" spans="1:14" s="13" customFormat="1" ht="20.100000000000001" customHeight="1" x14ac:dyDescent="0.2">
      <c r="A53" s="172" t="s">
        <v>55</v>
      </c>
      <c r="B53" s="172"/>
      <c r="C53" s="172"/>
      <c r="D53" s="172"/>
      <c r="E53" s="172"/>
      <c r="F53" s="172"/>
      <c r="G53" s="172"/>
      <c r="H53" s="172"/>
      <c r="I53" s="172"/>
      <c r="J53" s="172"/>
      <c r="K53" s="48"/>
      <c r="L53" s="48"/>
      <c r="M53" s="48"/>
      <c r="N53" s="48"/>
    </row>
    <row r="54" spans="1:14" s="13" customFormat="1" ht="20.100000000000001" customHeight="1" x14ac:dyDescent="0.2">
      <c r="A54" s="172"/>
      <c r="B54" s="172"/>
      <c r="C54" s="172"/>
      <c r="D54" s="172"/>
      <c r="E54" s="172"/>
      <c r="F54" s="172"/>
      <c r="G54" s="172"/>
      <c r="H54" s="172"/>
      <c r="I54" s="172"/>
      <c r="J54" s="172"/>
      <c r="K54" s="48"/>
      <c r="L54" s="48"/>
      <c r="M54" s="48"/>
      <c r="N54" s="48"/>
    </row>
    <row r="55" spans="1:14" s="13" customFormat="1" ht="20.100000000000001" customHeight="1" x14ac:dyDescent="0.2">
      <c r="A55" s="169" t="s">
        <v>35</v>
      </c>
      <c r="B55" s="169"/>
      <c r="C55" s="169"/>
      <c r="D55" s="169"/>
      <c r="E55" s="169"/>
      <c r="F55" s="169"/>
      <c r="G55" s="169"/>
      <c r="H55" s="169"/>
      <c r="I55" s="169"/>
      <c r="J55" s="169"/>
      <c r="K55" s="48"/>
      <c r="L55" s="48"/>
      <c r="M55" s="48"/>
    </row>
    <row r="56" spans="1:14" s="13" customFormat="1" ht="20.100000000000001" customHeight="1" x14ac:dyDescent="0.2">
      <c r="A56" s="174" t="s">
        <v>30</v>
      </c>
      <c r="B56" s="175"/>
      <c r="C56" s="175"/>
      <c r="D56" s="175"/>
      <c r="E56" s="175"/>
      <c r="F56" s="175"/>
      <c r="G56" s="175"/>
      <c r="H56" s="175"/>
      <c r="I56" s="175"/>
      <c r="J56" s="175"/>
      <c r="K56" s="49"/>
      <c r="L56" s="49"/>
      <c r="M56" s="25"/>
    </row>
    <row r="57" spans="1:14" s="13" customFormat="1" ht="12.75" x14ac:dyDescent="0.2">
      <c r="A57" s="172" t="s">
        <v>31</v>
      </c>
      <c r="B57" s="173"/>
      <c r="C57" s="173"/>
      <c r="D57" s="173"/>
      <c r="E57" s="173"/>
      <c r="F57" s="173"/>
      <c r="G57" s="173"/>
      <c r="H57" s="173"/>
      <c r="I57" s="173"/>
      <c r="J57" s="173"/>
      <c r="K57" s="50"/>
      <c r="L57" s="50"/>
      <c r="M57" s="48"/>
    </row>
    <row r="58" spans="1:14" s="13" customFormat="1" ht="20.100000000000001" customHeight="1" x14ac:dyDescent="0.2">
      <c r="A58" s="172"/>
      <c r="B58" s="173"/>
      <c r="C58" s="173"/>
      <c r="D58" s="173"/>
      <c r="E58" s="173"/>
      <c r="F58" s="173"/>
      <c r="G58" s="173"/>
      <c r="H58" s="173"/>
      <c r="I58" s="173"/>
      <c r="J58" s="173"/>
      <c r="K58" s="50"/>
      <c r="L58" s="50"/>
      <c r="M58" s="48"/>
    </row>
    <row r="59" spans="1:14" s="51" customFormat="1" ht="20.100000000000001" customHeight="1" x14ac:dyDescent="0.2">
      <c r="A59" s="211" t="s">
        <v>62</v>
      </c>
      <c r="B59" s="212"/>
      <c r="C59" s="212"/>
      <c r="D59" s="212"/>
      <c r="E59" s="212"/>
      <c r="F59" s="212"/>
      <c r="G59" s="212"/>
      <c r="H59" s="212"/>
      <c r="I59" s="212"/>
      <c r="J59" s="212"/>
      <c r="K59" s="26"/>
      <c r="L59" s="26"/>
    </row>
    <row r="60" spans="1:14" ht="20.100000000000001" customHeight="1" x14ac:dyDescent="0.2">
      <c r="A60" s="93"/>
      <c r="B60" s="93"/>
      <c r="C60" s="93"/>
      <c r="D60" s="93"/>
      <c r="E60" s="93"/>
      <c r="F60" s="93"/>
      <c r="G60" s="93"/>
      <c r="H60" s="93"/>
      <c r="I60" s="94"/>
      <c r="J60" s="93"/>
    </row>
  </sheetData>
  <mergeCells count="22">
    <mergeCell ref="A42:B49"/>
    <mergeCell ref="A53:J54"/>
    <mergeCell ref="A59:J59"/>
    <mergeCell ref="A55:J55"/>
    <mergeCell ref="A52:J52"/>
    <mergeCell ref="A50:C50"/>
    <mergeCell ref="A57:J58"/>
    <mergeCell ref="A56:J56"/>
    <mergeCell ref="A3:A10"/>
    <mergeCell ref="A11:B11"/>
    <mergeCell ref="A24:B24"/>
    <mergeCell ref="C1:E1"/>
    <mergeCell ref="A1:B2"/>
    <mergeCell ref="A14:B15"/>
    <mergeCell ref="A16:A23"/>
    <mergeCell ref="C14:J14"/>
    <mergeCell ref="D40:J40"/>
    <mergeCell ref="A40:C41"/>
    <mergeCell ref="C27:J27"/>
    <mergeCell ref="A27:B28"/>
    <mergeCell ref="A29:A36"/>
    <mergeCell ref="A37:B37"/>
  </mergeCells>
  <phoneticPr fontId="5" type="noConversion"/>
  <pageMargins left="0.74803149606299213" right="0.74803149606299213" top="0.98425196850393704" bottom="0.98425196850393704" header="0.51181102362204722" footer="0.51181102362204722"/>
  <pageSetup paperSize="9" scale="55" orientation="portrait" r:id="rId1"/>
  <headerFooter alignWithMargins="0">
    <oddHeader xml:space="preserve">&amp;C&amp;"Arial,Bold"The Australian Organ Donor  Register
Intent Registrations 
as at 31/10/2023
</oddHeader>
  </headerFooter>
  <ignoredErrors>
    <ignoredError sqref="J16:J18" unlockedFormula="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24">
    <pageSetUpPr fitToPage="1"/>
  </sheetPr>
  <dimension ref="A1:O60"/>
  <sheetViews>
    <sheetView view="pageLayout" topLeftCell="A29" zoomScaleNormal="100" workbookViewId="0">
      <selection activeCell="I61" sqref="I61"/>
    </sheetView>
  </sheetViews>
  <sheetFormatPr defaultColWidth="9.140625" defaultRowHeight="20.100000000000001" customHeight="1" x14ac:dyDescent="0.2"/>
  <cols>
    <col min="1" max="2" width="8.7109375" style="26" customWidth="1"/>
    <col min="3" max="14" width="12.7109375" style="26" customWidth="1"/>
    <col min="15" max="16384" width="9.140625" style="26"/>
  </cols>
  <sheetData>
    <row r="1" spans="1:15" s="24" customFormat="1" ht="20.100000000000001" customHeight="1" x14ac:dyDescent="0.2">
      <c r="A1" s="155" t="s">
        <v>11</v>
      </c>
      <c r="B1" s="176"/>
      <c r="C1" s="183"/>
      <c r="D1" s="183"/>
      <c r="E1" s="183"/>
    </row>
    <row r="2" spans="1:15" s="13" customFormat="1" ht="50.1" customHeight="1" x14ac:dyDescent="0.2">
      <c r="A2" s="176"/>
      <c r="B2" s="176"/>
      <c r="C2" s="10" t="s">
        <v>22</v>
      </c>
      <c r="D2" s="10" t="s">
        <v>23</v>
      </c>
      <c r="E2" s="14" t="s">
        <v>24</v>
      </c>
      <c r="F2" s="36"/>
    </row>
    <row r="3" spans="1:15" s="24" customFormat="1" ht="20.100000000000001" customHeight="1" x14ac:dyDescent="0.2">
      <c r="A3" s="179" t="s">
        <v>17</v>
      </c>
      <c r="B3" s="22" t="s">
        <v>3</v>
      </c>
      <c r="C3" s="111">
        <v>1826853</v>
      </c>
      <c r="D3" s="109">
        <v>0.42570000000000002</v>
      </c>
      <c r="E3" s="16">
        <f>IF(C3=0,0,(C3-'Oct 23'!C3)/'Oct 23'!C3)</f>
        <v>-4.8715284885891289E-5</v>
      </c>
      <c r="F3" s="37"/>
      <c r="N3" s="30"/>
      <c r="O3" s="30"/>
    </row>
    <row r="4" spans="1:15" s="24" customFormat="1" ht="20.100000000000001" customHeight="1" x14ac:dyDescent="0.2">
      <c r="A4" s="179"/>
      <c r="B4" s="22" t="s">
        <v>4</v>
      </c>
      <c r="C4" s="111">
        <v>452970</v>
      </c>
      <c r="D4" s="109">
        <v>0.1056</v>
      </c>
      <c r="E4" s="16">
        <f>IF(C4=0,0,(C4-'Oct 23'!C4)/'Oct 23'!C4)</f>
        <v>4.6382189239332097E-4</v>
      </c>
      <c r="F4" s="37"/>
      <c r="N4" s="30"/>
      <c r="O4" s="30"/>
    </row>
    <row r="5" spans="1:15" s="24" customFormat="1" ht="20.100000000000001" customHeight="1" x14ac:dyDescent="0.2">
      <c r="A5" s="179"/>
      <c r="B5" s="22" t="s">
        <v>5</v>
      </c>
      <c r="C5" s="111">
        <v>628571</v>
      </c>
      <c r="D5" s="109">
        <v>0.14649999999999999</v>
      </c>
      <c r="E5" s="16">
        <f>IF(C5=0,0,(C5-'Oct 23'!C5)/'Oct 23'!C5)</f>
        <v>5.8867141634342774E-5</v>
      </c>
      <c r="F5" s="37"/>
      <c r="N5" s="30"/>
      <c r="O5" s="30"/>
    </row>
    <row r="6" spans="1:15" s="24" customFormat="1" ht="20.100000000000001" customHeight="1" x14ac:dyDescent="0.2">
      <c r="A6" s="179"/>
      <c r="B6" s="22" t="s">
        <v>6</v>
      </c>
      <c r="C6" s="111">
        <v>772597</v>
      </c>
      <c r="D6" s="109">
        <v>0.18</v>
      </c>
      <c r="E6" s="16">
        <f>IF(C6=0,0,(C6-'Oct 23'!C6)/'Oct 23'!C6)</f>
        <v>2.1181274352628657E-3</v>
      </c>
      <c r="F6" s="37"/>
      <c r="N6" s="30"/>
      <c r="O6" s="30"/>
    </row>
    <row r="7" spans="1:15" s="24" customFormat="1" ht="20.100000000000001" customHeight="1" x14ac:dyDescent="0.2">
      <c r="A7" s="179"/>
      <c r="B7" s="22" t="s">
        <v>7</v>
      </c>
      <c r="C7" s="111">
        <v>435726</v>
      </c>
      <c r="D7" s="109">
        <v>0.10150000000000001</v>
      </c>
      <c r="E7" s="16">
        <f>IF(C7=0,0,(C7-'Oct 23'!C7)/'Oct 23'!C7)</f>
        <v>9.6400143223069931E-5</v>
      </c>
      <c r="F7" s="37"/>
      <c r="N7" s="30"/>
      <c r="O7" s="30"/>
    </row>
    <row r="8" spans="1:15" s="24" customFormat="1" ht="20.100000000000001" customHeight="1" x14ac:dyDescent="0.2">
      <c r="A8" s="179"/>
      <c r="B8" s="22" t="s">
        <v>8</v>
      </c>
      <c r="C8" s="111">
        <v>136588</v>
      </c>
      <c r="D8" s="109">
        <v>3.1800000000000002E-2</v>
      </c>
      <c r="E8" s="16">
        <f>IF(C8=0,0,(C8-'Oct 23'!C8)/'Oct 23'!C8)</f>
        <v>-1.7568002810880451E-4</v>
      </c>
      <c r="F8" s="37"/>
      <c r="N8" s="30"/>
      <c r="O8" s="30"/>
    </row>
    <row r="9" spans="1:15" s="24" customFormat="1" ht="20.100000000000001" customHeight="1" x14ac:dyDescent="0.2">
      <c r="A9" s="179"/>
      <c r="B9" s="22" t="s">
        <v>9</v>
      </c>
      <c r="C9" s="111">
        <v>8360</v>
      </c>
      <c r="D9" s="109">
        <v>2E-3</v>
      </c>
      <c r="E9" s="16">
        <f>IF(C9=0,0,(C9-'Oct 23'!C9)/'Oct 23'!C9)</f>
        <v>2.0376363418434617E-3</v>
      </c>
      <c r="F9" s="37"/>
      <c r="N9" s="30"/>
      <c r="O9" s="30"/>
    </row>
    <row r="10" spans="1:15" s="24" customFormat="1" ht="20.100000000000001" customHeight="1" x14ac:dyDescent="0.2">
      <c r="A10" s="179"/>
      <c r="B10" s="22" t="s">
        <v>10</v>
      </c>
      <c r="C10" s="111">
        <v>29584</v>
      </c>
      <c r="D10" s="109">
        <v>6.8999999999999999E-3</v>
      </c>
      <c r="E10" s="16">
        <f>IF(C10=0,0,(C10-'Oct 23'!C10)/'Oct 23'!C10)</f>
        <v>2.2359238430787994E-3</v>
      </c>
      <c r="F10" s="37"/>
      <c r="N10" s="30"/>
      <c r="O10" s="30"/>
    </row>
    <row r="11" spans="1:15" s="13" customFormat="1" ht="20.100000000000001" customHeight="1" x14ac:dyDescent="0.2">
      <c r="A11" s="144" t="s">
        <v>18</v>
      </c>
      <c r="B11" s="145"/>
      <c r="C11" s="65">
        <f>SUM(C3:C10)</f>
        <v>4291249</v>
      </c>
      <c r="D11" s="66">
        <f>SUM(D3:D10)</f>
        <v>1</v>
      </c>
      <c r="E11" s="66">
        <f>IF(C11=0,0,(C11-'Oct 23'!C11)/'Oct 23'!C11)</f>
        <v>4.4109175337935267E-4</v>
      </c>
      <c r="F11" s="38"/>
    </row>
    <row r="14" spans="1:15" s="24" customFormat="1" ht="20.100000000000001" customHeight="1" x14ac:dyDescent="0.2">
      <c r="A14" s="144" t="s">
        <v>11</v>
      </c>
      <c r="B14" s="144"/>
      <c r="C14" s="149" t="s">
        <v>1</v>
      </c>
      <c r="D14" s="166"/>
      <c r="E14" s="166"/>
      <c r="F14" s="166"/>
      <c r="G14" s="166"/>
      <c r="H14" s="166"/>
      <c r="I14" s="166"/>
      <c r="J14" s="150"/>
    </row>
    <row r="15" spans="1:15" s="24" customFormat="1" ht="39.950000000000003" customHeight="1" x14ac:dyDescent="0.2">
      <c r="A15" s="144"/>
      <c r="B15" s="144"/>
      <c r="C15" s="22" t="s">
        <v>21</v>
      </c>
      <c r="D15" s="22" t="s">
        <v>12</v>
      </c>
      <c r="E15" s="22" t="s">
        <v>13</v>
      </c>
      <c r="F15" s="22" t="s">
        <v>14</v>
      </c>
      <c r="G15" s="22" t="s">
        <v>15</v>
      </c>
      <c r="H15" s="22" t="s">
        <v>16</v>
      </c>
      <c r="I15" s="22" t="s">
        <v>2</v>
      </c>
      <c r="J15" s="23" t="s">
        <v>26</v>
      </c>
    </row>
    <row r="16" spans="1:15" s="24" customFormat="1" ht="20.100000000000001" customHeight="1" x14ac:dyDescent="0.2">
      <c r="A16" s="179" t="s">
        <v>17</v>
      </c>
      <c r="B16" s="22" t="s">
        <v>3</v>
      </c>
      <c r="C16" s="111">
        <v>11007</v>
      </c>
      <c r="D16" s="111">
        <v>19155</v>
      </c>
      <c r="E16" s="111">
        <v>142713</v>
      </c>
      <c r="F16" s="111">
        <v>203885</v>
      </c>
      <c r="G16" s="111">
        <v>193690</v>
      </c>
      <c r="H16" s="111">
        <v>313982</v>
      </c>
      <c r="I16" s="111">
        <v>884432</v>
      </c>
      <c r="J16" s="74">
        <f>I16/'ABS Estimated Population'!D3</f>
        <v>0.26572606328642334</v>
      </c>
    </row>
    <row r="17" spans="1:10" s="24" customFormat="1" ht="20.100000000000001" customHeight="1" x14ac:dyDescent="0.2">
      <c r="A17" s="179"/>
      <c r="B17" s="22" t="s">
        <v>4</v>
      </c>
      <c r="C17" s="111">
        <v>11779</v>
      </c>
      <c r="D17" s="111">
        <v>23500</v>
      </c>
      <c r="E17" s="111">
        <v>48063</v>
      </c>
      <c r="F17" s="111">
        <v>58979</v>
      </c>
      <c r="G17" s="111">
        <v>47937</v>
      </c>
      <c r="H17" s="111">
        <v>69329</v>
      </c>
      <c r="I17" s="111">
        <v>259587</v>
      </c>
      <c r="J17" s="74">
        <f>I17/'ABS Estimated Population'!D4</f>
        <v>9.5154362327542416E-2</v>
      </c>
    </row>
    <row r="18" spans="1:10" s="24" customFormat="1" ht="20.100000000000001" customHeight="1" x14ac:dyDescent="0.2">
      <c r="A18" s="179"/>
      <c r="B18" s="22" t="s">
        <v>5</v>
      </c>
      <c r="C18" s="111">
        <v>9845</v>
      </c>
      <c r="D18" s="111">
        <v>18608</v>
      </c>
      <c r="E18" s="111">
        <v>82573</v>
      </c>
      <c r="F18" s="111">
        <v>78172</v>
      </c>
      <c r="G18" s="111">
        <v>57558</v>
      </c>
      <c r="H18" s="111">
        <v>61208</v>
      </c>
      <c r="I18" s="111">
        <v>307964</v>
      </c>
      <c r="J18" s="74">
        <f>I18/'ABS Estimated Population'!D5</f>
        <v>0.14210533358743013</v>
      </c>
    </row>
    <row r="19" spans="1:10" s="24" customFormat="1" ht="20.100000000000001" customHeight="1" x14ac:dyDescent="0.2">
      <c r="A19" s="179"/>
      <c r="B19" s="22" t="s">
        <v>6</v>
      </c>
      <c r="C19" s="111">
        <v>32517</v>
      </c>
      <c r="D19" s="111">
        <v>54317</v>
      </c>
      <c r="E19" s="111">
        <v>65061</v>
      </c>
      <c r="F19" s="111">
        <v>59965</v>
      </c>
      <c r="G19" s="111">
        <v>56599</v>
      </c>
      <c r="H19" s="111">
        <v>91059</v>
      </c>
      <c r="I19" s="111">
        <v>359518</v>
      </c>
      <c r="J19" s="75">
        <f>I19/'ABS Estimated Population'!D6</f>
        <v>0.47396487694009359</v>
      </c>
    </row>
    <row r="20" spans="1:10" s="24" customFormat="1" ht="20.100000000000001" customHeight="1" x14ac:dyDescent="0.2">
      <c r="A20" s="179"/>
      <c r="B20" s="22" t="s">
        <v>7</v>
      </c>
      <c r="C20" s="111">
        <v>3706</v>
      </c>
      <c r="D20" s="111">
        <v>7600</v>
      </c>
      <c r="E20" s="111">
        <v>22715</v>
      </c>
      <c r="F20" s="111">
        <v>50871</v>
      </c>
      <c r="G20" s="111">
        <v>51710</v>
      </c>
      <c r="H20" s="111">
        <v>81348</v>
      </c>
      <c r="I20" s="111">
        <v>217950</v>
      </c>
      <c r="J20" s="75">
        <f>I20/'ABS Estimated Population'!D7</f>
        <v>0.19524216478277462</v>
      </c>
    </row>
    <row r="21" spans="1:10" s="24" customFormat="1" ht="20.100000000000001" customHeight="1" x14ac:dyDescent="0.2">
      <c r="A21" s="179"/>
      <c r="B21" s="22" t="s">
        <v>8</v>
      </c>
      <c r="C21" s="111">
        <v>1176</v>
      </c>
      <c r="D21" s="111">
        <v>2104</v>
      </c>
      <c r="E21" s="111">
        <v>6382</v>
      </c>
      <c r="F21" s="111">
        <v>14733</v>
      </c>
      <c r="G21" s="111">
        <v>15806</v>
      </c>
      <c r="H21" s="111">
        <v>27386</v>
      </c>
      <c r="I21" s="111">
        <v>67587</v>
      </c>
      <c r="J21" s="75">
        <f>I21/'ABS Estimated Population'!D8</f>
        <v>0.28333494032472406</v>
      </c>
    </row>
    <row r="22" spans="1:10" s="24" customFormat="1" ht="20.100000000000001" customHeight="1" x14ac:dyDescent="0.2">
      <c r="A22" s="179"/>
      <c r="B22" s="22" t="s">
        <v>9</v>
      </c>
      <c r="C22" s="111">
        <v>292</v>
      </c>
      <c r="D22" s="111">
        <v>794</v>
      </c>
      <c r="E22" s="111">
        <v>861</v>
      </c>
      <c r="F22" s="111">
        <v>1148</v>
      </c>
      <c r="G22" s="111">
        <v>885</v>
      </c>
      <c r="H22" s="111">
        <v>740</v>
      </c>
      <c r="I22" s="111">
        <v>4720</v>
      </c>
      <c r="J22" s="75">
        <f>I22/'ABS Estimated Population'!D9</f>
        <v>4.8980438956052509E-2</v>
      </c>
    </row>
    <row r="23" spans="1:10" s="24" customFormat="1" ht="20.100000000000001" customHeight="1" x14ac:dyDescent="0.2">
      <c r="A23" s="179"/>
      <c r="B23" s="22" t="s">
        <v>10</v>
      </c>
      <c r="C23" s="111">
        <v>1311</v>
      </c>
      <c r="D23" s="111">
        <v>2492</v>
      </c>
      <c r="E23" s="111">
        <v>3063</v>
      </c>
      <c r="F23" s="111">
        <v>3921</v>
      </c>
      <c r="G23" s="111">
        <v>3041</v>
      </c>
      <c r="H23" s="111">
        <v>3637</v>
      </c>
      <c r="I23" s="111">
        <v>17465</v>
      </c>
      <c r="J23" s="75">
        <f>I23/'ABS Estimated Population'!D10</f>
        <v>9.2780492987675309E-2</v>
      </c>
    </row>
    <row r="24" spans="1:10" s="24" customFormat="1" ht="20.100000000000001" customHeight="1" x14ac:dyDescent="0.2">
      <c r="A24" s="144" t="s">
        <v>18</v>
      </c>
      <c r="B24" s="145"/>
      <c r="C24" s="58">
        <f>SUM(C16:C23)</f>
        <v>71633</v>
      </c>
      <c r="D24" s="58">
        <f t="shared" ref="D24:I24" si="0">SUM(D16:D23)</f>
        <v>128570</v>
      </c>
      <c r="E24" s="58">
        <f t="shared" si="0"/>
        <v>371431</v>
      </c>
      <c r="F24" s="58">
        <f t="shared" si="0"/>
        <v>471674</v>
      </c>
      <c r="G24" s="58">
        <f t="shared" si="0"/>
        <v>427226</v>
      </c>
      <c r="H24" s="58">
        <f t="shared" si="0"/>
        <v>648689</v>
      </c>
      <c r="I24" s="58">
        <f t="shared" si="0"/>
        <v>2119223</v>
      </c>
      <c r="J24" s="76">
        <f>I24/'ABS Estimated Population'!D11</f>
        <v>0.19952088017202746</v>
      </c>
    </row>
    <row r="27" spans="1:10" s="24" customFormat="1" ht="20.100000000000001" customHeight="1" x14ac:dyDescent="0.2">
      <c r="A27" s="144" t="s">
        <v>11</v>
      </c>
      <c r="B27" s="144"/>
      <c r="C27" s="178" t="s">
        <v>0</v>
      </c>
      <c r="D27" s="178"/>
      <c r="E27" s="178"/>
      <c r="F27" s="178"/>
      <c r="G27" s="178"/>
      <c r="H27" s="178"/>
      <c r="I27" s="178"/>
      <c r="J27" s="150"/>
    </row>
    <row r="28" spans="1:10" s="24" customFormat="1" ht="39.950000000000003" customHeight="1" x14ac:dyDescent="0.2">
      <c r="A28" s="144"/>
      <c r="B28" s="144"/>
      <c r="C28" s="22" t="s">
        <v>21</v>
      </c>
      <c r="D28" s="22" t="s">
        <v>12</v>
      </c>
      <c r="E28" s="22" t="s">
        <v>13</v>
      </c>
      <c r="F28" s="22" t="s">
        <v>14</v>
      </c>
      <c r="G28" s="22" t="s">
        <v>15</v>
      </c>
      <c r="H28" s="22" t="s">
        <v>16</v>
      </c>
      <c r="I28" s="22" t="s">
        <v>2</v>
      </c>
      <c r="J28" s="23" t="s">
        <v>26</v>
      </c>
    </row>
    <row r="29" spans="1:10" s="24" customFormat="1" ht="20.100000000000001" customHeight="1" x14ac:dyDescent="0.2">
      <c r="A29" s="143" t="s">
        <v>17</v>
      </c>
      <c r="B29" s="22" t="s">
        <v>3</v>
      </c>
      <c r="C29" s="111">
        <v>3417</v>
      </c>
      <c r="D29" s="111">
        <v>8002</v>
      </c>
      <c r="E29" s="111">
        <v>148245</v>
      </c>
      <c r="F29" s="111">
        <v>210559</v>
      </c>
      <c r="G29" s="111">
        <v>205835</v>
      </c>
      <c r="H29" s="111">
        <v>366330</v>
      </c>
      <c r="I29" s="111">
        <v>942388</v>
      </c>
      <c r="J29" s="75">
        <f>I29/'ABS Estimated Population'!C3</f>
        <v>0.29142706762313525</v>
      </c>
    </row>
    <row r="30" spans="1:10" s="24" customFormat="1" ht="20.100000000000001" customHeight="1" x14ac:dyDescent="0.2">
      <c r="A30" s="143"/>
      <c r="B30" s="22" t="s">
        <v>4</v>
      </c>
      <c r="C30" s="111">
        <v>3626</v>
      </c>
      <c r="D30" s="111">
        <v>11218</v>
      </c>
      <c r="E30" s="111">
        <v>36118</v>
      </c>
      <c r="F30" s="111">
        <v>42573</v>
      </c>
      <c r="G30" s="111">
        <v>38473</v>
      </c>
      <c r="H30" s="111">
        <v>57713</v>
      </c>
      <c r="I30" s="111">
        <v>189721</v>
      </c>
      <c r="J30" s="75">
        <f>I30/'ABS Estimated Population'!C4</f>
        <v>7.2421717239194244E-2</v>
      </c>
    </row>
    <row r="31" spans="1:10" s="24" customFormat="1" ht="20.100000000000001" customHeight="1" x14ac:dyDescent="0.2">
      <c r="A31" s="143"/>
      <c r="B31" s="22" t="s">
        <v>5</v>
      </c>
      <c r="C31" s="111">
        <v>2575</v>
      </c>
      <c r="D31" s="111">
        <v>7419</v>
      </c>
      <c r="E31" s="111">
        <v>92455</v>
      </c>
      <c r="F31" s="111">
        <v>87615</v>
      </c>
      <c r="G31" s="111">
        <v>61924</v>
      </c>
      <c r="H31" s="111">
        <v>68617</v>
      </c>
      <c r="I31" s="111">
        <v>320605</v>
      </c>
      <c r="J31" s="75">
        <f>I31/'ABS Estimated Population'!C5</f>
        <v>0.15346861912468723</v>
      </c>
    </row>
    <row r="32" spans="1:10" s="24" customFormat="1" ht="20.100000000000001" customHeight="1" x14ac:dyDescent="0.2">
      <c r="A32" s="143"/>
      <c r="B32" s="22" t="s">
        <v>6</v>
      </c>
      <c r="C32" s="111">
        <v>33515</v>
      </c>
      <c r="D32" s="111">
        <v>66047</v>
      </c>
      <c r="E32" s="111">
        <v>76641</v>
      </c>
      <c r="F32" s="111">
        <v>68934</v>
      </c>
      <c r="G32" s="111">
        <v>62592</v>
      </c>
      <c r="H32" s="111">
        <v>105287</v>
      </c>
      <c r="I32" s="111">
        <v>413016</v>
      </c>
      <c r="J32" s="75">
        <f>I32/'ABS Estimated Population'!C6</f>
        <v>0.56629043403863244</v>
      </c>
    </row>
    <row r="33" spans="1:12" s="24" customFormat="1" ht="20.100000000000001" customHeight="1" x14ac:dyDescent="0.2">
      <c r="A33" s="143"/>
      <c r="B33" s="22" t="s">
        <v>7</v>
      </c>
      <c r="C33" s="111">
        <v>1014</v>
      </c>
      <c r="D33" s="111">
        <v>3075</v>
      </c>
      <c r="E33" s="111">
        <v>20442</v>
      </c>
      <c r="F33" s="111">
        <v>50907</v>
      </c>
      <c r="G33" s="111">
        <v>52189</v>
      </c>
      <c r="H33" s="111">
        <v>88869</v>
      </c>
      <c r="I33" s="111">
        <v>216496</v>
      </c>
      <c r="J33" s="75">
        <f>I33/'ABS Estimated Population'!C7</f>
        <v>0.19610589007903259</v>
      </c>
    </row>
    <row r="34" spans="1:12" s="24" customFormat="1" ht="20.100000000000001" customHeight="1" x14ac:dyDescent="0.2">
      <c r="A34" s="143"/>
      <c r="B34" s="22" t="s">
        <v>8</v>
      </c>
      <c r="C34" s="111">
        <v>279</v>
      </c>
      <c r="D34" s="111">
        <v>843</v>
      </c>
      <c r="E34" s="111">
        <v>5813</v>
      </c>
      <c r="F34" s="111">
        <v>15236</v>
      </c>
      <c r="G34" s="111">
        <v>15991</v>
      </c>
      <c r="H34" s="111">
        <v>30839</v>
      </c>
      <c r="I34" s="111">
        <v>69001</v>
      </c>
      <c r="J34" s="75">
        <f>I34/'ABS Estimated Population'!C8</f>
        <v>0.29890619246680672</v>
      </c>
    </row>
    <row r="35" spans="1:12" s="24" customFormat="1" ht="20.100000000000001" customHeight="1" x14ac:dyDescent="0.2">
      <c r="A35" s="143"/>
      <c r="B35" s="22" t="s">
        <v>9</v>
      </c>
      <c r="C35" s="111">
        <v>84</v>
      </c>
      <c r="D35" s="111">
        <v>348</v>
      </c>
      <c r="E35" s="111">
        <v>545</v>
      </c>
      <c r="F35" s="111">
        <v>902</v>
      </c>
      <c r="G35" s="111">
        <v>928</v>
      </c>
      <c r="H35" s="111">
        <v>833</v>
      </c>
      <c r="I35" s="111">
        <v>3640</v>
      </c>
      <c r="J35" s="75">
        <f>I35/'ABS Estimated Population'!C9</f>
        <v>3.6925074560246705E-2</v>
      </c>
    </row>
    <row r="36" spans="1:12" s="24" customFormat="1" ht="20.100000000000001" customHeight="1" x14ac:dyDescent="0.2">
      <c r="A36" s="143"/>
      <c r="B36" s="22" t="s">
        <v>10</v>
      </c>
      <c r="C36" s="111">
        <v>432</v>
      </c>
      <c r="D36" s="111">
        <v>1295</v>
      </c>
      <c r="E36" s="111">
        <v>1923</v>
      </c>
      <c r="F36" s="111">
        <v>2917</v>
      </c>
      <c r="G36" s="111">
        <v>2463</v>
      </c>
      <c r="H36" s="111">
        <v>3089</v>
      </c>
      <c r="I36" s="111">
        <v>12119</v>
      </c>
      <c r="J36" s="75">
        <f>I36/'ABS Estimated Population'!C10</f>
        <v>6.7358088917790784E-2</v>
      </c>
    </row>
    <row r="37" spans="1:12" s="24" customFormat="1" ht="20.100000000000001" customHeight="1" x14ac:dyDescent="0.2">
      <c r="A37" s="144" t="s">
        <v>18</v>
      </c>
      <c r="B37" s="145"/>
      <c r="C37" s="58">
        <f>SUM(C29:C36)</f>
        <v>44942</v>
      </c>
      <c r="D37" s="58">
        <f t="shared" ref="D37:I37" si="1">SUM(D29:D36)</f>
        <v>98247</v>
      </c>
      <c r="E37" s="58">
        <f t="shared" si="1"/>
        <v>382182</v>
      </c>
      <c r="F37" s="58">
        <f t="shared" si="1"/>
        <v>479643</v>
      </c>
      <c r="G37" s="58">
        <f t="shared" si="1"/>
        <v>440395</v>
      </c>
      <c r="H37" s="58">
        <f t="shared" si="1"/>
        <v>721577</v>
      </c>
      <c r="I37" s="58">
        <f t="shared" si="1"/>
        <v>2166986</v>
      </c>
      <c r="J37" s="76">
        <f>I37/'ABS Estimated Population'!C11</f>
        <v>0.21069212567365767</v>
      </c>
    </row>
    <row r="40" spans="1:12" s="24" customFormat="1" ht="20.100000000000001" customHeight="1" x14ac:dyDescent="0.2">
      <c r="A40" s="144" t="s">
        <v>11</v>
      </c>
      <c r="B40" s="150"/>
      <c r="C40" s="150"/>
      <c r="D40" s="149" t="s">
        <v>20</v>
      </c>
      <c r="E40" s="149"/>
      <c r="F40" s="149"/>
      <c r="G40" s="149"/>
      <c r="H40" s="149"/>
      <c r="I40" s="149"/>
      <c r="J40" s="149"/>
      <c r="K40" s="34"/>
      <c r="L40" s="34"/>
    </row>
    <row r="41" spans="1:12" s="24" customFormat="1" ht="20.100000000000001" customHeight="1" x14ac:dyDescent="0.2">
      <c r="A41" s="150"/>
      <c r="B41" s="150"/>
      <c r="C41" s="150"/>
      <c r="D41" s="22" t="s">
        <v>21</v>
      </c>
      <c r="E41" s="22" t="s">
        <v>12</v>
      </c>
      <c r="F41" s="22" t="s">
        <v>13</v>
      </c>
      <c r="G41" s="22" t="s">
        <v>14</v>
      </c>
      <c r="H41" s="22" t="s">
        <v>15</v>
      </c>
      <c r="I41" s="22" t="s">
        <v>16</v>
      </c>
      <c r="J41" s="22" t="s">
        <v>2</v>
      </c>
    </row>
    <row r="42" spans="1:12" s="24" customFormat="1" ht="20.100000000000001" customHeight="1" x14ac:dyDescent="0.2">
      <c r="A42" s="143" t="s">
        <v>17</v>
      </c>
      <c r="B42" s="166"/>
      <c r="C42" s="22" t="s">
        <v>3</v>
      </c>
      <c r="D42" s="111">
        <v>0</v>
      </c>
      <c r="E42" s="111">
        <v>0</v>
      </c>
      <c r="F42" s="111">
        <v>0</v>
      </c>
      <c r="G42" s="111">
        <v>4</v>
      </c>
      <c r="H42" s="111">
        <v>14</v>
      </c>
      <c r="I42" s="111">
        <v>15</v>
      </c>
      <c r="J42" s="111">
        <v>33</v>
      </c>
    </row>
    <row r="43" spans="1:12" s="24" customFormat="1" ht="20.100000000000001" customHeight="1" x14ac:dyDescent="0.2">
      <c r="A43" s="166"/>
      <c r="B43" s="166"/>
      <c r="C43" s="126" t="s">
        <v>4</v>
      </c>
      <c r="D43" s="111">
        <v>0</v>
      </c>
      <c r="E43" s="111">
        <v>0</v>
      </c>
      <c r="F43" s="111">
        <v>1038</v>
      </c>
      <c r="G43" s="111">
        <v>1025</v>
      </c>
      <c r="H43" s="111">
        <v>740</v>
      </c>
      <c r="I43" s="111">
        <v>859</v>
      </c>
      <c r="J43" s="111">
        <v>3662</v>
      </c>
    </row>
    <row r="44" spans="1:12" s="24" customFormat="1" ht="20.100000000000001" customHeight="1" x14ac:dyDescent="0.2">
      <c r="A44" s="166"/>
      <c r="B44" s="166"/>
      <c r="C44" s="126" t="s">
        <v>5</v>
      </c>
      <c r="D44" s="111">
        <v>0</v>
      </c>
      <c r="E44" s="111">
        <v>0</v>
      </c>
      <c r="F44" s="111">
        <v>0</v>
      </c>
      <c r="G44" s="111">
        <v>1</v>
      </c>
      <c r="H44" s="111">
        <v>0</v>
      </c>
      <c r="I44" s="111">
        <v>1</v>
      </c>
      <c r="J44" s="111">
        <v>2</v>
      </c>
    </row>
    <row r="45" spans="1:12" s="24" customFormat="1" ht="20.100000000000001" customHeight="1" x14ac:dyDescent="0.2">
      <c r="A45" s="166"/>
      <c r="B45" s="166"/>
      <c r="C45" s="126" t="s">
        <v>6</v>
      </c>
      <c r="D45" s="111">
        <v>0</v>
      </c>
      <c r="E45" s="111">
        <v>2</v>
      </c>
      <c r="F45" s="111">
        <v>16</v>
      </c>
      <c r="G45" s="111">
        <v>25</v>
      </c>
      <c r="H45" s="111">
        <v>5</v>
      </c>
      <c r="I45" s="111">
        <v>15</v>
      </c>
      <c r="J45" s="111">
        <v>63</v>
      </c>
    </row>
    <row r="46" spans="1:12" s="24" customFormat="1" ht="20.100000000000001" customHeight="1" x14ac:dyDescent="0.2">
      <c r="A46" s="166"/>
      <c r="B46" s="166"/>
      <c r="C46" s="126" t="s">
        <v>7</v>
      </c>
      <c r="D46" s="111">
        <v>0</v>
      </c>
      <c r="E46" s="111">
        <v>0</v>
      </c>
      <c r="F46" s="111">
        <v>184</v>
      </c>
      <c r="G46" s="111">
        <v>383</v>
      </c>
      <c r="H46" s="111">
        <v>277</v>
      </c>
      <c r="I46" s="111">
        <v>436</v>
      </c>
      <c r="J46" s="111">
        <v>1280</v>
      </c>
    </row>
    <row r="47" spans="1:12" s="24" customFormat="1" ht="20.100000000000001" customHeight="1" x14ac:dyDescent="0.2">
      <c r="A47" s="166"/>
      <c r="B47" s="166"/>
      <c r="C47" s="126" t="s">
        <v>8</v>
      </c>
      <c r="D47" s="115">
        <v>0</v>
      </c>
      <c r="E47" s="115">
        <v>0</v>
      </c>
      <c r="F47" s="115">
        <v>0</v>
      </c>
      <c r="G47" s="115">
        <v>0</v>
      </c>
      <c r="H47" s="115">
        <v>0</v>
      </c>
      <c r="I47" s="115">
        <v>0</v>
      </c>
      <c r="J47" s="131">
        <v>0</v>
      </c>
    </row>
    <row r="48" spans="1:12" s="24" customFormat="1" ht="20.100000000000001" customHeight="1" x14ac:dyDescent="0.2">
      <c r="A48" s="166"/>
      <c r="B48" s="166"/>
      <c r="C48" s="126" t="s">
        <v>9</v>
      </c>
      <c r="D48" s="112">
        <v>0</v>
      </c>
      <c r="E48" s="112">
        <v>0</v>
      </c>
      <c r="F48" s="112">
        <v>0</v>
      </c>
      <c r="G48" s="112">
        <v>0</v>
      </c>
      <c r="H48" s="112">
        <v>0</v>
      </c>
      <c r="I48" s="112">
        <v>0</v>
      </c>
      <c r="J48" s="129">
        <v>0</v>
      </c>
    </row>
    <row r="49" spans="1:14" s="24" customFormat="1" ht="20.100000000000001" customHeight="1" x14ac:dyDescent="0.2">
      <c r="A49" s="166"/>
      <c r="B49" s="166"/>
      <c r="C49" s="126" t="s">
        <v>10</v>
      </c>
      <c r="D49" s="112">
        <v>0</v>
      </c>
      <c r="E49" s="112">
        <v>0</v>
      </c>
      <c r="F49" s="112">
        <v>0</v>
      </c>
      <c r="G49" s="112">
        <v>0</v>
      </c>
      <c r="H49" s="112">
        <v>0</v>
      </c>
      <c r="I49" s="112">
        <v>0</v>
      </c>
      <c r="J49" s="129">
        <v>0</v>
      </c>
    </row>
    <row r="50" spans="1:14" s="24" customFormat="1" ht="20.100000000000001" customHeight="1" x14ac:dyDescent="0.2">
      <c r="A50" s="144" t="s">
        <v>18</v>
      </c>
      <c r="B50" s="150"/>
      <c r="C50" s="150"/>
      <c r="D50" s="127">
        <f t="shared" ref="D50:I50" si="2">SUM(D42:D49)</f>
        <v>0</v>
      </c>
      <c r="E50" s="127">
        <f t="shared" si="2"/>
        <v>2</v>
      </c>
      <c r="F50" s="127">
        <f t="shared" si="2"/>
        <v>1238</v>
      </c>
      <c r="G50" s="127">
        <f t="shared" si="2"/>
        <v>1438</v>
      </c>
      <c r="H50" s="127">
        <f t="shared" si="2"/>
        <v>1036</v>
      </c>
      <c r="I50" s="127">
        <f t="shared" si="2"/>
        <v>1326</v>
      </c>
      <c r="J50" s="128">
        <f>SUM(J42:J49)</f>
        <v>5040</v>
      </c>
    </row>
    <row r="51" spans="1:14" s="24" customFormat="1" ht="20.100000000000001" customHeight="1" x14ac:dyDescent="0.2"/>
    <row r="52" spans="1:14" s="13" customFormat="1" ht="20.100000000000001" customHeight="1" x14ac:dyDescent="0.2">
      <c r="A52" s="214" t="s">
        <v>19</v>
      </c>
      <c r="B52" s="215"/>
      <c r="C52" s="215"/>
      <c r="D52" s="215"/>
      <c r="E52" s="215"/>
      <c r="F52" s="215"/>
      <c r="G52" s="215"/>
      <c r="H52" s="215"/>
      <c r="I52" s="215"/>
      <c r="J52" s="215"/>
    </row>
    <row r="53" spans="1:14" s="13" customFormat="1" ht="20.100000000000001" customHeight="1" x14ac:dyDescent="0.2">
      <c r="A53" s="162" t="s">
        <v>55</v>
      </c>
      <c r="B53" s="162"/>
      <c r="C53" s="162"/>
      <c r="D53" s="162"/>
      <c r="E53" s="162"/>
      <c r="F53" s="162"/>
      <c r="G53" s="162"/>
      <c r="H53" s="162"/>
      <c r="I53" s="162"/>
      <c r="J53" s="162"/>
      <c r="K53" s="48"/>
      <c r="L53" s="48"/>
      <c r="M53" s="48"/>
      <c r="N53" s="48"/>
    </row>
    <row r="54" spans="1:14" s="13" customFormat="1" ht="20.100000000000001" customHeight="1" x14ac:dyDescent="0.2">
      <c r="A54" s="162"/>
      <c r="B54" s="162"/>
      <c r="C54" s="162"/>
      <c r="D54" s="162"/>
      <c r="E54" s="162"/>
      <c r="F54" s="162"/>
      <c r="G54" s="162"/>
      <c r="H54" s="162"/>
      <c r="I54" s="162"/>
      <c r="J54" s="162"/>
      <c r="K54" s="48"/>
      <c r="L54" s="48"/>
      <c r="M54" s="48"/>
      <c r="N54" s="48"/>
    </row>
    <row r="55" spans="1:14" s="13" customFormat="1" ht="20.100000000000001" customHeight="1" x14ac:dyDescent="0.2">
      <c r="A55" s="160" t="s">
        <v>35</v>
      </c>
      <c r="B55" s="160"/>
      <c r="C55" s="160"/>
      <c r="D55" s="160"/>
      <c r="E55" s="160"/>
      <c r="F55" s="160"/>
      <c r="G55" s="160"/>
      <c r="H55" s="160"/>
      <c r="I55" s="160"/>
      <c r="J55" s="160"/>
      <c r="K55" s="48"/>
      <c r="L55" s="48"/>
      <c r="M55" s="48"/>
    </row>
    <row r="56" spans="1:14" s="13" customFormat="1" ht="20.100000000000001" customHeight="1" x14ac:dyDescent="0.2">
      <c r="A56" s="163" t="s">
        <v>30</v>
      </c>
      <c r="B56" s="164"/>
      <c r="C56" s="164"/>
      <c r="D56" s="164"/>
      <c r="E56" s="164"/>
      <c r="F56" s="164"/>
      <c r="G56" s="164"/>
      <c r="H56" s="164"/>
      <c r="I56" s="164"/>
      <c r="J56" s="164"/>
      <c r="K56" s="49"/>
      <c r="L56" s="49"/>
      <c r="M56" s="25"/>
    </row>
    <row r="57" spans="1:14" s="13" customFormat="1" ht="12.75" x14ac:dyDescent="0.2">
      <c r="A57" s="162" t="s">
        <v>31</v>
      </c>
      <c r="B57" s="165"/>
      <c r="C57" s="165"/>
      <c r="D57" s="165"/>
      <c r="E57" s="165"/>
      <c r="F57" s="165"/>
      <c r="G57" s="165"/>
      <c r="H57" s="165"/>
      <c r="I57" s="165"/>
      <c r="J57" s="165"/>
      <c r="K57" s="50"/>
      <c r="L57" s="50"/>
      <c r="M57" s="48"/>
    </row>
    <row r="58" spans="1:14" s="13" customFormat="1" ht="20.100000000000001" customHeight="1" x14ac:dyDescent="0.2">
      <c r="A58" s="162"/>
      <c r="B58" s="165"/>
      <c r="C58" s="165"/>
      <c r="D58" s="165"/>
      <c r="E58" s="165"/>
      <c r="F58" s="165"/>
      <c r="G58" s="165"/>
      <c r="H58" s="165"/>
      <c r="I58" s="165"/>
      <c r="J58" s="165"/>
      <c r="K58" s="50"/>
      <c r="L58" s="50"/>
      <c r="M58" s="48"/>
    </row>
    <row r="59" spans="1:14" s="51" customFormat="1" ht="20.100000000000001" customHeight="1" x14ac:dyDescent="0.2">
      <c r="A59" s="216" t="s">
        <v>63</v>
      </c>
      <c r="B59" s="217"/>
      <c r="C59" s="217"/>
      <c r="D59" s="217"/>
      <c r="E59" s="217"/>
      <c r="F59" s="217"/>
      <c r="G59" s="217"/>
      <c r="H59" s="217"/>
      <c r="I59" s="217"/>
      <c r="J59" s="217"/>
      <c r="K59" s="26"/>
      <c r="L59" s="26"/>
    </row>
    <row r="60" spans="1:14" ht="20.100000000000001" customHeight="1" x14ac:dyDescent="0.2">
      <c r="A60" s="56"/>
      <c r="B60" s="56"/>
      <c r="C60" s="56"/>
      <c r="D60" s="56"/>
      <c r="E60" s="56"/>
      <c r="F60" s="56"/>
      <c r="G60" s="56"/>
      <c r="H60" s="56"/>
      <c r="I60" s="56"/>
      <c r="J60" s="56"/>
    </row>
  </sheetData>
  <mergeCells count="22">
    <mergeCell ref="C1:E1"/>
    <mergeCell ref="C14:J14"/>
    <mergeCell ref="C27:J27"/>
    <mergeCell ref="A1:B2"/>
    <mergeCell ref="A14:B15"/>
    <mergeCell ref="A3:A10"/>
    <mergeCell ref="A11:B11"/>
    <mergeCell ref="A16:A23"/>
    <mergeCell ref="A24:B24"/>
    <mergeCell ref="A27:B28"/>
    <mergeCell ref="A29:A36"/>
    <mergeCell ref="A50:C50"/>
    <mergeCell ref="D40:J40"/>
    <mergeCell ref="A40:C41"/>
    <mergeCell ref="A37:B37"/>
    <mergeCell ref="A42:B49"/>
    <mergeCell ref="A52:J52"/>
    <mergeCell ref="A53:J54"/>
    <mergeCell ref="A59:J59"/>
    <mergeCell ref="A57:J58"/>
    <mergeCell ref="A56:J56"/>
    <mergeCell ref="A55:J55"/>
  </mergeCells>
  <phoneticPr fontId="5" type="noConversion"/>
  <pageMargins left="0.74803149606299213" right="0.74803149606299213" top="0.98425196850393704" bottom="0.98425196850393704" header="0.51181102362204722" footer="0.51181102362204722"/>
  <pageSetup paperSize="9" scale="55" orientation="portrait" r:id="rId1"/>
  <headerFooter alignWithMargins="0">
    <oddHeader>&amp;C&amp;"Arial,Bold"The Australian Organ Donor  Register
Intent Registrations 
as at 30/11/2023</oddHeader>
  </headerFooter>
  <ignoredErrors>
    <ignoredError sqref="J18" unlockedFormula="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20">
    <pageSetUpPr fitToPage="1"/>
  </sheetPr>
  <dimension ref="A1:N60"/>
  <sheetViews>
    <sheetView tabSelected="1" view="pageLayout" zoomScaleNormal="100" workbookViewId="0">
      <selection sqref="A1:B2"/>
    </sheetView>
  </sheetViews>
  <sheetFormatPr defaultColWidth="9.140625" defaultRowHeight="20.100000000000001" customHeight="1" x14ac:dyDescent="0.2"/>
  <cols>
    <col min="1" max="2" width="8.7109375" style="26" customWidth="1"/>
    <col min="3" max="23" width="12.7109375" style="26" customWidth="1"/>
    <col min="24" max="16384" width="9.140625" style="26"/>
  </cols>
  <sheetData>
    <row r="1" spans="1:11" s="24" customFormat="1" ht="20.100000000000001" customHeight="1" x14ac:dyDescent="0.2">
      <c r="A1" s="155" t="s">
        <v>11</v>
      </c>
      <c r="B1" s="176"/>
      <c r="C1" s="183"/>
      <c r="D1" s="183"/>
      <c r="E1" s="183"/>
    </row>
    <row r="2" spans="1:11" s="13" customFormat="1" ht="50.1" customHeight="1" x14ac:dyDescent="0.2">
      <c r="A2" s="176"/>
      <c r="B2" s="176"/>
      <c r="C2" s="10" t="s">
        <v>22</v>
      </c>
      <c r="D2" s="10" t="s">
        <v>23</v>
      </c>
      <c r="E2" s="14" t="s">
        <v>24</v>
      </c>
      <c r="F2" s="36"/>
    </row>
    <row r="3" spans="1:11" s="24" customFormat="1" ht="20.100000000000001" customHeight="1" x14ac:dyDescent="0.2">
      <c r="A3" s="179" t="s">
        <v>17</v>
      </c>
      <c r="B3" s="22" t="s">
        <v>3</v>
      </c>
      <c r="C3" s="111">
        <v>1826698</v>
      </c>
      <c r="D3" s="109">
        <v>0.42549999999999999</v>
      </c>
      <c r="E3" s="16">
        <f>IF(C3=0,0,(C3-'Oct 23'!C3)/'Oct 23'!C3)</f>
        <v>-1.3355651137255588E-4</v>
      </c>
      <c r="F3" s="37"/>
    </row>
    <row r="4" spans="1:11" s="24" customFormat="1" ht="20.100000000000001" customHeight="1" x14ac:dyDescent="0.2">
      <c r="A4" s="179"/>
      <c r="B4" s="22" t="s">
        <v>4</v>
      </c>
      <c r="C4" s="111">
        <v>452986</v>
      </c>
      <c r="D4" s="109">
        <v>0.1055</v>
      </c>
      <c r="E4" s="16">
        <f>IF(C4=0,0,(C4-'Oct 23'!C4)/'Oct 23'!C4)</f>
        <v>4.991607032423359E-4</v>
      </c>
      <c r="F4" s="37"/>
    </row>
    <row r="5" spans="1:11" s="24" customFormat="1" ht="20.100000000000001" customHeight="1" x14ac:dyDescent="0.2">
      <c r="A5" s="179"/>
      <c r="B5" s="22" t="s">
        <v>5</v>
      </c>
      <c r="C5" s="111">
        <v>628581</v>
      </c>
      <c r="D5" s="109">
        <v>0.1464</v>
      </c>
      <c r="E5" s="16">
        <f>IF(C5=0,0,(C5-'Oct 23'!C5)/'Oct 23'!C5)</f>
        <v>7.4777179913894877E-5</v>
      </c>
      <c r="F5" s="37"/>
    </row>
    <row r="6" spans="1:11" s="24" customFormat="1" ht="20.100000000000001" customHeight="1" x14ac:dyDescent="0.2">
      <c r="A6" s="179"/>
      <c r="B6" s="22" t="s">
        <v>6</v>
      </c>
      <c r="C6" s="111">
        <v>774221</v>
      </c>
      <c r="D6" s="109">
        <v>0.1804</v>
      </c>
      <c r="E6" s="16">
        <f>IF(C6=0,0,(C6-'Oct 23'!C6)/'Oct 23'!C6)</f>
        <v>4.2245811736994201E-3</v>
      </c>
      <c r="F6" s="37"/>
    </row>
    <row r="7" spans="1:11" s="24" customFormat="1" ht="20.100000000000001" customHeight="1" x14ac:dyDescent="0.2">
      <c r="A7" s="179"/>
      <c r="B7" s="22" t="s">
        <v>7</v>
      </c>
      <c r="C7" s="111">
        <v>435710</v>
      </c>
      <c r="D7" s="109">
        <v>0.10150000000000001</v>
      </c>
      <c r="E7" s="16">
        <f>IF(C7=0,0,(C7-'Oct 23'!C7)/'Oct 23'!C7)</f>
        <v>5.9676279138090913E-5</v>
      </c>
      <c r="F7" s="37"/>
    </row>
    <row r="8" spans="1:11" s="24" customFormat="1" ht="20.100000000000001" customHeight="1" x14ac:dyDescent="0.2">
      <c r="A8" s="179"/>
      <c r="B8" s="22" t="s">
        <v>8</v>
      </c>
      <c r="C8" s="111">
        <v>136563</v>
      </c>
      <c r="D8" s="109">
        <v>3.1800000000000002E-2</v>
      </c>
      <c r="E8" s="16">
        <f>IF(C8=0,0,(C8-'Oct 23'!C8)/'Oct 23'!C8)</f>
        <v>-3.586800573888092E-4</v>
      </c>
      <c r="F8" s="37"/>
    </row>
    <row r="9" spans="1:11" s="24" customFormat="1" ht="20.100000000000001" customHeight="1" x14ac:dyDescent="0.2">
      <c r="A9" s="179"/>
      <c r="B9" s="22" t="s">
        <v>9</v>
      </c>
      <c r="C9" s="111">
        <v>8342</v>
      </c>
      <c r="D9" s="109">
        <v>2E-3</v>
      </c>
      <c r="E9" s="16">
        <f>IF(C9=0,0,(C9-'Oct 23'!C9)/'Oct 23'!C9)</f>
        <v>-1.1986096128490951E-4</v>
      </c>
      <c r="F9" s="37"/>
    </row>
    <row r="10" spans="1:11" s="24" customFormat="1" ht="20.100000000000001" customHeight="1" x14ac:dyDescent="0.2">
      <c r="A10" s="179"/>
      <c r="B10" s="22" t="s">
        <v>10</v>
      </c>
      <c r="C10" s="111">
        <v>29609</v>
      </c>
      <c r="D10" s="109">
        <v>6.8999999999999999E-3</v>
      </c>
      <c r="E10" s="16">
        <f>IF(C10=0,0,(C10-'Oct 23'!C10)/'Oct 23'!C10)</f>
        <v>3.0828646927298598E-3</v>
      </c>
      <c r="F10" s="37"/>
    </row>
    <row r="11" spans="1:11" s="13" customFormat="1" ht="20.100000000000001" customHeight="1" x14ac:dyDescent="0.2">
      <c r="A11" s="144" t="s">
        <v>18</v>
      </c>
      <c r="B11" s="145"/>
      <c r="C11" s="58">
        <f>SUM(C3:C10)</f>
        <v>4292710</v>
      </c>
      <c r="D11" s="59">
        <f>SUM(D3:D10)</f>
        <v>1</v>
      </c>
      <c r="E11" s="59">
        <f>IF(C11=0,0,(C11-'Nov 23'!C11)/'Nov 23'!C11)</f>
        <v>3.4046031819640391E-4</v>
      </c>
      <c r="F11" s="38"/>
    </row>
    <row r="14" spans="1:11" s="24" customFormat="1" ht="20.100000000000001" customHeight="1" x14ac:dyDescent="0.2">
      <c r="A14" s="144" t="s">
        <v>11</v>
      </c>
      <c r="B14" s="144"/>
      <c r="C14" s="151" t="s">
        <v>1</v>
      </c>
      <c r="D14" s="181"/>
      <c r="E14" s="181"/>
      <c r="F14" s="181"/>
      <c r="G14" s="181"/>
      <c r="H14" s="181"/>
      <c r="I14" s="181"/>
      <c r="J14" s="200"/>
    </row>
    <row r="15" spans="1:11" s="24" customFormat="1" ht="39.950000000000003" customHeight="1" x14ac:dyDescent="0.2">
      <c r="A15" s="144"/>
      <c r="B15" s="144"/>
      <c r="C15" s="22" t="s">
        <v>21</v>
      </c>
      <c r="D15" s="22" t="s">
        <v>12</v>
      </c>
      <c r="E15" s="22" t="s">
        <v>13</v>
      </c>
      <c r="F15" s="22" t="s">
        <v>14</v>
      </c>
      <c r="G15" s="22" t="s">
        <v>15</v>
      </c>
      <c r="H15" s="22" t="s">
        <v>16</v>
      </c>
      <c r="I15" s="22" t="s">
        <v>2</v>
      </c>
      <c r="J15" s="23" t="s">
        <v>26</v>
      </c>
    </row>
    <row r="16" spans="1:11" s="24" customFormat="1" ht="20.100000000000001" customHeight="1" x14ac:dyDescent="0.2">
      <c r="A16" s="179" t="s">
        <v>17</v>
      </c>
      <c r="B16" s="22" t="s">
        <v>3</v>
      </c>
      <c r="C16" s="111">
        <v>10914</v>
      </c>
      <c r="D16" s="111">
        <v>19202</v>
      </c>
      <c r="E16" s="111">
        <v>141383</v>
      </c>
      <c r="F16" s="111">
        <v>203693</v>
      </c>
      <c r="G16" s="111">
        <v>193738</v>
      </c>
      <c r="H16" s="111">
        <v>315401</v>
      </c>
      <c r="I16" s="62">
        <v>884331</v>
      </c>
      <c r="J16" s="74">
        <f>I16/'ABS Estimated Population'!D3</f>
        <v>0.26569571801127284</v>
      </c>
      <c r="K16" s="31"/>
    </row>
    <row r="17" spans="1:11" s="24" customFormat="1" ht="20.100000000000001" customHeight="1" x14ac:dyDescent="0.2">
      <c r="A17" s="179"/>
      <c r="B17" s="22" t="s">
        <v>4</v>
      </c>
      <c r="C17" s="111">
        <v>11654</v>
      </c>
      <c r="D17" s="111">
        <v>23627</v>
      </c>
      <c r="E17" s="111">
        <v>47712</v>
      </c>
      <c r="F17" s="111">
        <v>59015</v>
      </c>
      <c r="G17" s="111">
        <v>47967</v>
      </c>
      <c r="H17" s="111">
        <v>69640</v>
      </c>
      <c r="I17" s="62">
        <v>259615</v>
      </c>
      <c r="J17" s="74">
        <f>I17/'ABS Estimated Population'!D4</f>
        <v>9.5164626023895346E-2</v>
      </c>
      <c r="K17" s="31"/>
    </row>
    <row r="18" spans="1:11" s="24" customFormat="1" ht="20.100000000000001" customHeight="1" x14ac:dyDescent="0.2">
      <c r="A18" s="179"/>
      <c r="B18" s="22" t="s">
        <v>5</v>
      </c>
      <c r="C18" s="111">
        <v>9754</v>
      </c>
      <c r="D18" s="111">
        <v>18488</v>
      </c>
      <c r="E18" s="111">
        <v>82254</v>
      </c>
      <c r="F18" s="111">
        <v>78226</v>
      </c>
      <c r="G18" s="111">
        <v>57706</v>
      </c>
      <c r="H18" s="111">
        <v>61533</v>
      </c>
      <c r="I18" s="62">
        <v>307961</v>
      </c>
      <c r="J18" s="74">
        <f>I18/'ABS Estimated Population'!D5</f>
        <v>0.14210394928276868</v>
      </c>
      <c r="K18" s="31"/>
    </row>
    <row r="19" spans="1:11" s="24" customFormat="1" ht="20.100000000000001" customHeight="1" x14ac:dyDescent="0.2">
      <c r="A19" s="179"/>
      <c r="B19" s="22" t="s">
        <v>6</v>
      </c>
      <c r="C19" s="111">
        <v>32527</v>
      </c>
      <c r="D19" s="111">
        <v>54477</v>
      </c>
      <c r="E19" s="111">
        <v>65113</v>
      </c>
      <c r="F19" s="111">
        <v>60024</v>
      </c>
      <c r="G19" s="111">
        <v>56669</v>
      </c>
      <c r="H19" s="111">
        <v>91495</v>
      </c>
      <c r="I19" s="62">
        <v>360305</v>
      </c>
      <c r="J19" s="75">
        <f>I19/'ABS Estimated Population'!D6</f>
        <v>0.47500240595992527</v>
      </c>
      <c r="K19" s="31"/>
    </row>
    <row r="20" spans="1:11" s="24" customFormat="1" ht="20.100000000000001" customHeight="1" x14ac:dyDescent="0.2">
      <c r="A20" s="179"/>
      <c r="B20" s="22" t="s">
        <v>7</v>
      </c>
      <c r="C20" s="111">
        <v>3662</v>
      </c>
      <c r="D20" s="111">
        <v>7632</v>
      </c>
      <c r="E20" s="111">
        <v>22439</v>
      </c>
      <c r="F20" s="111">
        <v>50775</v>
      </c>
      <c r="G20" s="111">
        <v>51703</v>
      </c>
      <c r="H20" s="111">
        <v>81731</v>
      </c>
      <c r="I20" s="62">
        <v>217942</v>
      </c>
      <c r="J20" s="75">
        <f>I20/'ABS Estimated Population'!D7</f>
        <v>0.19523499828899962</v>
      </c>
      <c r="K20" s="31"/>
    </row>
    <row r="21" spans="1:11" s="24" customFormat="1" ht="20.100000000000001" customHeight="1" x14ac:dyDescent="0.2">
      <c r="A21" s="179"/>
      <c r="B21" s="22" t="s">
        <v>8</v>
      </c>
      <c r="C21" s="111">
        <v>1163</v>
      </c>
      <c r="D21" s="111">
        <v>2122</v>
      </c>
      <c r="E21" s="111">
        <v>6279</v>
      </c>
      <c r="F21" s="111">
        <v>14709</v>
      </c>
      <c r="G21" s="111">
        <v>15806</v>
      </c>
      <c r="H21" s="111">
        <v>27498</v>
      </c>
      <c r="I21" s="62">
        <v>67577</v>
      </c>
      <c r="J21" s="75">
        <f>I21/'ABS Estimated Population'!D8</f>
        <v>0.28329301881018359</v>
      </c>
      <c r="K21" s="31"/>
    </row>
    <row r="22" spans="1:11" s="24" customFormat="1" ht="20.100000000000001" customHeight="1" x14ac:dyDescent="0.2">
      <c r="A22" s="179"/>
      <c r="B22" s="22" t="s">
        <v>9</v>
      </c>
      <c r="C22" s="108">
        <v>285</v>
      </c>
      <c r="D22" s="108">
        <v>795</v>
      </c>
      <c r="E22" s="108">
        <v>858</v>
      </c>
      <c r="F22" s="111">
        <v>1141</v>
      </c>
      <c r="G22" s="108">
        <v>890</v>
      </c>
      <c r="H22" s="108">
        <v>738</v>
      </c>
      <c r="I22" s="62">
        <v>4707</v>
      </c>
      <c r="J22" s="75">
        <f>I22/'ABS Estimated Population'!D9</f>
        <v>4.8845535204690503E-2</v>
      </c>
      <c r="K22" s="31"/>
    </row>
    <row r="23" spans="1:11" s="24" customFormat="1" ht="20.100000000000001" customHeight="1" x14ac:dyDescent="0.2">
      <c r="A23" s="179"/>
      <c r="B23" s="22" t="s">
        <v>10</v>
      </c>
      <c r="C23" s="111">
        <v>1282</v>
      </c>
      <c r="D23" s="111">
        <v>2512</v>
      </c>
      <c r="E23" s="111">
        <v>3040</v>
      </c>
      <c r="F23" s="111">
        <v>3942</v>
      </c>
      <c r="G23" s="111">
        <v>3031</v>
      </c>
      <c r="H23" s="111">
        <v>3660</v>
      </c>
      <c r="I23" s="62">
        <v>17467</v>
      </c>
      <c r="J23" s="75">
        <f>I23/'ABS Estimated Population'!D10</f>
        <v>9.2791117722056948E-2</v>
      </c>
      <c r="K23" s="31"/>
    </row>
    <row r="24" spans="1:11" s="24" customFormat="1" ht="20.100000000000001" customHeight="1" x14ac:dyDescent="0.2">
      <c r="A24" s="144" t="s">
        <v>18</v>
      </c>
      <c r="B24" s="145"/>
      <c r="C24" s="63">
        <f t="shared" ref="C24:I24" si="0">SUM(C16:C23)</f>
        <v>71241</v>
      </c>
      <c r="D24" s="63">
        <f t="shared" si="0"/>
        <v>128855</v>
      </c>
      <c r="E24" s="63">
        <f t="shared" si="0"/>
        <v>369078</v>
      </c>
      <c r="F24" s="63">
        <f t="shared" si="0"/>
        <v>471525</v>
      </c>
      <c r="G24" s="63">
        <f t="shared" si="0"/>
        <v>427510</v>
      </c>
      <c r="H24" s="63">
        <f t="shared" si="0"/>
        <v>651696</v>
      </c>
      <c r="I24" s="63">
        <f t="shared" si="0"/>
        <v>2119905</v>
      </c>
      <c r="J24" s="76">
        <f>I24/'ABS Estimated Population'!D11</f>
        <v>0.19958508919593732</v>
      </c>
    </row>
    <row r="27" spans="1:11" s="24" customFormat="1" ht="20.100000000000001" customHeight="1" x14ac:dyDescent="0.2">
      <c r="A27" s="144" t="s">
        <v>11</v>
      </c>
      <c r="B27" s="144"/>
      <c r="C27" s="153" t="s">
        <v>0</v>
      </c>
      <c r="D27" s="154"/>
      <c r="E27" s="154"/>
      <c r="F27" s="154"/>
      <c r="G27" s="154"/>
      <c r="H27" s="154"/>
      <c r="I27" s="154"/>
      <c r="J27" s="185"/>
    </row>
    <row r="28" spans="1:11" s="24" customFormat="1" ht="39.950000000000003" customHeight="1" x14ac:dyDescent="0.2">
      <c r="A28" s="144"/>
      <c r="B28" s="144"/>
      <c r="C28" s="22" t="s">
        <v>21</v>
      </c>
      <c r="D28" s="22" t="s">
        <v>12</v>
      </c>
      <c r="E28" s="22" t="s">
        <v>13</v>
      </c>
      <c r="F28" s="22" t="s">
        <v>14</v>
      </c>
      <c r="G28" s="22" t="s">
        <v>15</v>
      </c>
      <c r="H28" s="22" t="s">
        <v>16</v>
      </c>
      <c r="I28" s="22" t="s">
        <v>2</v>
      </c>
      <c r="J28" s="23" t="s">
        <v>26</v>
      </c>
    </row>
    <row r="29" spans="1:11" s="24" customFormat="1" ht="20.100000000000001" customHeight="1" x14ac:dyDescent="0.2">
      <c r="A29" s="143" t="s">
        <v>17</v>
      </c>
      <c r="B29" s="22" t="s">
        <v>3</v>
      </c>
      <c r="C29" s="111">
        <v>3386</v>
      </c>
      <c r="D29" s="111">
        <v>8009</v>
      </c>
      <c r="E29" s="111">
        <v>146798</v>
      </c>
      <c r="F29" s="111">
        <v>210412</v>
      </c>
      <c r="G29" s="111">
        <v>205856</v>
      </c>
      <c r="H29" s="111">
        <v>367873</v>
      </c>
      <c r="I29" s="62">
        <v>942334</v>
      </c>
      <c r="J29" s="75">
        <f>I29/'ABS Estimated Population'!C3</f>
        <v>0.29141036849108809</v>
      </c>
    </row>
    <row r="30" spans="1:11" s="24" customFormat="1" ht="20.100000000000001" customHeight="1" x14ac:dyDescent="0.2">
      <c r="A30" s="143"/>
      <c r="B30" s="22" t="s">
        <v>4</v>
      </c>
      <c r="C30" s="111">
        <v>3616</v>
      </c>
      <c r="D30" s="111">
        <v>11202</v>
      </c>
      <c r="E30" s="111">
        <v>35934</v>
      </c>
      <c r="F30" s="111">
        <v>42546</v>
      </c>
      <c r="G30" s="111">
        <v>38430</v>
      </c>
      <c r="H30" s="111">
        <v>57981</v>
      </c>
      <c r="I30" s="62">
        <v>189709</v>
      </c>
      <c r="J30" s="75">
        <f>I30/'ABS Estimated Population'!C4</f>
        <v>7.2417136509560359E-2</v>
      </c>
    </row>
    <row r="31" spans="1:11" s="24" customFormat="1" ht="20.100000000000001" customHeight="1" x14ac:dyDescent="0.2">
      <c r="A31" s="143"/>
      <c r="B31" s="22" t="s">
        <v>5</v>
      </c>
      <c r="C31" s="111">
        <v>2550</v>
      </c>
      <c r="D31" s="111">
        <v>7183</v>
      </c>
      <c r="E31" s="111">
        <v>92053</v>
      </c>
      <c r="F31" s="111">
        <v>87687</v>
      </c>
      <c r="G31" s="111">
        <v>62144</v>
      </c>
      <c r="H31" s="111">
        <v>69001</v>
      </c>
      <c r="I31" s="62">
        <v>320618</v>
      </c>
      <c r="J31" s="75">
        <f>I31/'ABS Estimated Population'!C5</f>
        <v>0.15347484202217362</v>
      </c>
    </row>
    <row r="32" spans="1:11" s="24" customFormat="1" ht="20.100000000000001" customHeight="1" x14ac:dyDescent="0.2">
      <c r="A32" s="143"/>
      <c r="B32" s="22" t="s">
        <v>6</v>
      </c>
      <c r="C32" s="111">
        <v>33490</v>
      </c>
      <c r="D32" s="111">
        <v>66054</v>
      </c>
      <c r="E32" s="111">
        <v>76787</v>
      </c>
      <c r="F32" s="111">
        <v>69064</v>
      </c>
      <c r="G32" s="111">
        <v>62649</v>
      </c>
      <c r="H32" s="111">
        <v>105809</v>
      </c>
      <c r="I32" s="62">
        <v>413853</v>
      </c>
      <c r="J32" s="75">
        <f>I32/'ABS Estimated Population'!C6</f>
        <v>0.56743805324294971</v>
      </c>
    </row>
    <row r="33" spans="1:12" s="24" customFormat="1" ht="20.100000000000001" customHeight="1" x14ac:dyDescent="0.2">
      <c r="A33" s="143"/>
      <c r="B33" s="22" t="s">
        <v>7</v>
      </c>
      <c r="C33" s="111">
        <v>1012</v>
      </c>
      <c r="D33" s="111">
        <v>3078</v>
      </c>
      <c r="E33" s="111">
        <v>20144</v>
      </c>
      <c r="F33" s="111">
        <v>50783</v>
      </c>
      <c r="G33" s="111">
        <v>52230</v>
      </c>
      <c r="H33" s="111">
        <v>89241</v>
      </c>
      <c r="I33" s="62">
        <v>216488</v>
      </c>
      <c r="J33" s="75">
        <f>I33/'ABS Estimated Population'!C7</f>
        <v>0.19609864353812359</v>
      </c>
    </row>
    <row r="34" spans="1:12" s="24" customFormat="1" ht="20.100000000000001" customHeight="1" x14ac:dyDescent="0.2">
      <c r="A34" s="143"/>
      <c r="B34" s="22" t="s">
        <v>8</v>
      </c>
      <c r="C34" s="108">
        <v>275</v>
      </c>
      <c r="D34" s="108">
        <v>832</v>
      </c>
      <c r="E34" s="111">
        <v>5715</v>
      </c>
      <c r="F34" s="111">
        <v>15212</v>
      </c>
      <c r="G34" s="111">
        <v>15993</v>
      </c>
      <c r="H34" s="111">
        <v>30959</v>
      </c>
      <c r="I34" s="62">
        <v>68986</v>
      </c>
      <c r="J34" s="75">
        <f>I34/'ABS Estimated Population'!C8</f>
        <v>0.2988412138014685</v>
      </c>
    </row>
    <row r="35" spans="1:12" s="24" customFormat="1" ht="20.100000000000001" customHeight="1" x14ac:dyDescent="0.2">
      <c r="A35" s="143"/>
      <c r="B35" s="22" t="s">
        <v>9</v>
      </c>
      <c r="C35" s="108">
        <v>81</v>
      </c>
      <c r="D35" s="108">
        <v>349</v>
      </c>
      <c r="E35" s="108">
        <v>540</v>
      </c>
      <c r="F35" s="108">
        <v>902</v>
      </c>
      <c r="G35" s="108">
        <v>932</v>
      </c>
      <c r="H35" s="108">
        <v>831</v>
      </c>
      <c r="I35" s="62">
        <v>3635</v>
      </c>
      <c r="J35" s="75">
        <f>I35/'ABS Estimated Population'!C9</f>
        <v>3.6874353303982636E-2</v>
      </c>
    </row>
    <row r="36" spans="1:12" s="24" customFormat="1" ht="20.100000000000001" customHeight="1" x14ac:dyDescent="0.2">
      <c r="A36" s="143"/>
      <c r="B36" s="22" t="s">
        <v>10</v>
      </c>
      <c r="C36" s="108">
        <v>434</v>
      </c>
      <c r="D36" s="111">
        <v>1295</v>
      </c>
      <c r="E36" s="111">
        <v>1922</v>
      </c>
      <c r="F36" s="111">
        <v>2916</v>
      </c>
      <c r="G36" s="111">
        <v>2471</v>
      </c>
      <c r="H36" s="111">
        <v>3104</v>
      </c>
      <c r="I36" s="62">
        <v>12142</v>
      </c>
      <c r="J36" s="75">
        <f>I36/'ABS Estimated Population'!C10</f>
        <v>6.7485924221455204E-2</v>
      </c>
    </row>
    <row r="37" spans="1:12" s="24" customFormat="1" ht="20.100000000000001" customHeight="1" x14ac:dyDescent="0.2">
      <c r="A37" s="144" t="s">
        <v>18</v>
      </c>
      <c r="B37" s="145"/>
      <c r="C37" s="63">
        <f>SUM(C29:C36)</f>
        <v>44844</v>
      </c>
      <c r="D37" s="63">
        <f t="shared" ref="D37:I37" si="1">SUM(D29:D36)</f>
        <v>98002</v>
      </c>
      <c r="E37" s="63">
        <f t="shared" si="1"/>
        <v>379893</v>
      </c>
      <c r="F37" s="63">
        <f t="shared" si="1"/>
        <v>479522</v>
      </c>
      <c r="G37" s="63">
        <f t="shared" si="1"/>
        <v>440705</v>
      </c>
      <c r="H37" s="63">
        <f t="shared" si="1"/>
        <v>724799</v>
      </c>
      <c r="I37" s="63">
        <f t="shared" si="1"/>
        <v>2167765</v>
      </c>
      <c r="J37" s="76">
        <f>I37/'ABS Estimated Population'!C11</f>
        <v>0.2107678664333579</v>
      </c>
    </row>
    <row r="40" spans="1:12" s="24" customFormat="1" ht="20.100000000000001" customHeight="1" x14ac:dyDescent="0.2">
      <c r="A40" s="144" t="s">
        <v>11</v>
      </c>
      <c r="B40" s="150"/>
      <c r="C40" s="150"/>
      <c r="D40" s="149" t="s">
        <v>20</v>
      </c>
      <c r="E40" s="149"/>
      <c r="F40" s="149"/>
      <c r="G40" s="149"/>
      <c r="H40" s="149"/>
      <c r="I40" s="149"/>
      <c r="J40" s="149"/>
      <c r="K40" s="34"/>
      <c r="L40" s="34"/>
    </row>
    <row r="41" spans="1:12" s="24" customFormat="1" ht="20.100000000000001" customHeight="1" x14ac:dyDescent="0.2">
      <c r="A41" s="150"/>
      <c r="B41" s="150"/>
      <c r="C41" s="150"/>
      <c r="D41" s="22" t="s">
        <v>21</v>
      </c>
      <c r="E41" s="22" t="s">
        <v>12</v>
      </c>
      <c r="F41" s="22" t="s">
        <v>13</v>
      </c>
      <c r="G41" s="22" t="s">
        <v>14</v>
      </c>
      <c r="H41" s="22" t="s">
        <v>15</v>
      </c>
      <c r="I41" s="22" t="s">
        <v>16</v>
      </c>
      <c r="J41" s="22" t="s">
        <v>2</v>
      </c>
    </row>
    <row r="42" spans="1:12" s="24" customFormat="1" ht="20.100000000000001" customHeight="1" x14ac:dyDescent="0.2">
      <c r="A42" s="143" t="s">
        <v>17</v>
      </c>
      <c r="B42" s="166"/>
      <c r="C42" s="22" t="s">
        <v>3</v>
      </c>
      <c r="D42" s="108">
        <v>0</v>
      </c>
      <c r="E42" s="108">
        <v>0</v>
      </c>
      <c r="F42" s="108">
        <v>0</v>
      </c>
      <c r="G42" s="108">
        <v>4</v>
      </c>
      <c r="H42" s="108">
        <v>14</v>
      </c>
      <c r="I42" s="108">
        <v>15</v>
      </c>
      <c r="J42" s="130">
        <v>33</v>
      </c>
    </row>
    <row r="43" spans="1:12" s="24" customFormat="1" ht="20.100000000000001" customHeight="1" x14ac:dyDescent="0.2">
      <c r="A43" s="166"/>
      <c r="B43" s="166"/>
      <c r="C43" s="22" t="s">
        <v>4</v>
      </c>
      <c r="D43" s="108">
        <v>0</v>
      </c>
      <c r="E43" s="108">
        <v>0</v>
      </c>
      <c r="F43" s="108">
        <v>1020</v>
      </c>
      <c r="G43" s="108">
        <v>1038</v>
      </c>
      <c r="H43" s="108">
        <v>737</v>
      </c>
      <c r="I43" s="108">
        <v>867</v>
      </c>
      <c r="J43" s="130">
        <v>3662</v>
      </c>
    </row>
    <row r="44" spans="1:12" s="24" customFormat="1" ht="20.100000000000001" customHeight="1" x14ac:dyDescent="0.2">
      <c r="A44" s="166"/>
      <c r="B44" s="166"/>
      <c r="C44" s="22" t="s">
        <v>5</v>
      </c>
      <c r="D44" s="108">
        <v>0</v>
      </c>
      <c r="E44" s="108">
        <v>0</v>
      </c>
      <c r="F44" s="108">
        <v>0</v>
      </c>
      <c r="G44" s="108">
        <v>1</v>
      </c>
      <c r="H44" s="108">
        <v>0</v>
      </c>
      <c r="I44" s="108">
        <v>1</v>
      </c>
      <c r="J44" s="130">
        <v>2</v>
      </c>
    </row>
    <row r="45" spans="1:12" s="24" customFormat="1" ht="20.100000000000001" customHeight="1" x14ac:dyDescent="0.2">
      <c r="A45" s="166"/>
      <c r="B45" s="166"/>
      <c r="C45" s="22" t="s">
        <v>6</v>
      </c>
      <c r="D45" s="108">
        <v>0</v>
      </c>
      <c r="E45" s="108">
        <v>2</v>
      </c>
      <c r="F45" s="108">
        <v>16</v>
      </c>
      <c r="G45" s="108">
        <v>25</v>
      </c>
      <c r="H45" s="108">
        <v>5</v>
      </c>
      <c r="I45" s="108">
        <v>15</v>
      </c>
      <c r="J45" s="130">
        <v>63</v>
      </c>
    </row>
    <row r="46" spans="1:12" s="24" customFormat="1" ht="20.100000000000001" customHeight="1" x14ac:dyDescent="0.2">
      <c r="A46" s="166"/>
      <c r="B46" s="166"/>
      <c r="C46" s="22" t="s">
        <v>7</v>
      </c>
      <c r="D46" s="108">
        <v>0</v>
      </c>
      <c r="E46" s="108">
        <v>0</v>
      </c>
      <c r="F46" s="108">
        <v>179</v>
      </c>
      <c r="G46" s="108">
        <v>387</v>
      </c>
      <c r="H46" s="108">
        <v>278</v>
      </c>
      <c r="I46" s="108">
        <v>436</v>
      </c>
      <c r="J46" s="130">
        <v>1280</v>
      </c>
    </row>
    <row r="47" spans="1:12" s="24" customFormat="1" ht="20.100000000000001" customHeight="1" x14ac:dyDescent="0.2">
      <c r="A47" s="166"/>
      <c r="B47" s="166"/>
      <c r="C47" s="22" t="s">
        <v>8</v>
      </c>
      <c r="D47" s="110">
        <v>0</v>
      </c>
      <c r="E47" s="110">
        <v>0</v>
      </c>
      <c r="F47" s="110">
        <v>0</v>
      </c>
      <c r="G47" s="110">
        <v>0</v>
      </c>
      <c r="H47" s="110">
        <v>0</v>
      </c>
      <c r="I47" s="110">
        <v>0</v>
      </c>
      <c r="J47" s="61">
        <v>0</v>
      </c>
    </row>
    <row r="48" spans="1:12" s="24" customFormat="1" ht="20.100000000000001" customHeight="1" x14ac:dyDescent="0.2">
      <c r="A48" s="166"/>
      <c r="B48" s="166"/>
      <c r="C48" s="22" t="s">
        <v>9</v>
      </c>
      <c r="D48" s="110">
        <v>0</v>
      </c>
      <c r="E48" s="110">
        <v>0</v>
      </c>
      <c r="F48" s="110">
        <v>0</v>
      </c>
      <c r="G48" s="110">
        <v>0</v>
      </c>
      <c r="H48" s="110">
        <v>0</v>
      </c>
      <c r="I48" s="110">
        <v>0</v>
      </c>
      <c r="J48" s="61">
        <v>0</v>
      </c>
    </row>
    <row r="49" spans="1:14" s="24" customFormat="1" ht="20.100000000000001" customHeight="1" x14ac:dyDescent="0.2">
      <c r="A49" s="166"/>
      <c r="B49" s="166"/>
      <c r="C49" s="22" t="s">
        <v>10</v>
      </c>
      <c r="D49" s="110">
        <v>0</v>
      </c>
      <c r="E49" s="110">
        <v>0</v>
      </c>
      <c r="F49" s="110">
        <v>0</v>
      </c>
      <c r="G49" s="110">
        <v>0</v>
      </c>
      <c r="H49" s="110">
        <v>0</v>
      </c>
      <c r="I49" s="110">
        <v>0</v>
      </c>
      <c r="J49" s="61">
        <v>0</v>
      </c>
    </row>
    <row r="50" spans="1:14" s="24" customFormat="1" ht="20.100000000000001" customHeight="1" x14ac:dyDescent="0.2">
      <c r="A50" s="144" t="s">
        <v>18</v>
      </c>
      <c r="B50" s="150"/>
      <c r="C50" s="150"/>
      <c r="D50" s="63">
        <f t="shared" ref="D50:J50" si="2">SUM(D42:D49)</f>
        <v>0</v>
      </c>
      <c r="E50" s="63">
        <f t="shared" si="2"/>
        <v>2</v>
      </c>
      <c r="F50" s="63">
        <f t="shared" si="2"/>
        <v>1215</v>
      </c>
      <c r="G50" s="63">
        <f t="shared" si="2"/>
        <v>1455</v>
      </c>
      <c r="H50" s="63">
        <f t="shared" si="2"/>
        <v>1034</v>
      </c>
      <c r="I50" s="63">
        <f t="shared" si="2"/>
        <v>1334</v>
      </c>
      <c r="J50" s="63">
        <f t="shared" si="2"/>
        <v>5040</v>
      </c>
    </row>
    <row r="51" spans="1:14" s="24" customFormat="1" ht="20.100000000000001" customHeight="1" x14ac:dyDescent="0.2"/>
    <row r="52" spans="1:14" s="13" customFormat="1" ht="20.100000000000001" customHeight="1" x14ac:dyDescent="0.2">
      <c r="A52" s="170" t="s">
        <v>19</v>
      </c>
      <c r="B52" s="171"/>
      <c r="C52" s="171"/>
      <c r="D52" s="171"/>
      <c r="E52" s="171"/>
      <c r="F52" s="171"/>
      <c r="G52" s="171"/>
      <c r="H52" s="171"/>
      <c r="I52" s="171"/>
      <c r="J52" s="171"/>
    </row>
    <row r="53" spans="1:14" s="13" customFormat="1" ht="20.100000000000001" customHeight="1" x14ac:dyDescent="0.2">
      <c r="A53" s="172" t="s">
        <v>55</v>
      </c>
      <c r="B53" s="172"/>
      <c r="C53" s="172"/>
      <c r="D53" s="172"/>
      <c r="E53" s="172"/>
      <c r="F53" s="172"/>
      <c r="G53" s="172"/>
      <c r="H53" s="172"/>
      <c r="I53" s="172"/>
      <c r="J53" s="172"/>
      <c r="K53" s="48"/>
      <c r="L53" s="48"/>
      <c r="M53" s="48"/>
      <c r="N53" s="48"/>
    </row>
    <row r="54" spans="1:14" s="13" customFormat="1" ht="20.100000000000001" customHeight="1" x14ac:dyDescent="0.2">
      <c r="A54" s="172"/>
      <c r="B54" s="172"/>
      <c r="C54" s="172"/>
      <c r="D54" s="172"/>
      <c r="E54" s="172"/>
      <c r="F54" s="172"/>
      <c r="G54" s="172"/>
      <c r="H54" s="172"/>
      <c r="I54" s="172"/>
      <c r="J54" s="172"/>
      <c r="K54" s="48"/>
      <c r="L54" s="48"/>
      <c r="M54" s="48"/>
      <c r="N54" s="48"/>
    </row>
    <row r="55" spans="1:14" s="13" customFormat="1" ht="20.100000000000001" customHeight="1" x14ac:dyDescent="0.2">
      <c r="A55" s="169" t="s">
        <v>39</v>
      </c>
      <c r="B55" s="169"/>
      <c r="C55" s="169"/>
      <c r="D55" s="169"/>
      <c r="E55" s="169"/>
      <c r="F55" s="169"/>
      <c r="G55" s="169"/>
      <c r="H55" s="169"/>
      <c r="I55" s="169"/>
      <c r="J55" s="169"/>
      <c r="K55" s="48"/>
      <c r="L55" s="48"/>
      <c r="M55" s="48"/>
    </row>
    <row r="56" spans="1:14" s="13" customFormat="1" ht="20.100000000000001" customHeight="1" x14ac:dyDescent="0.2">
      <c r="A56" s="174" t="s">
        <v>30</v>
      </c>
      <c r="B56" s="175"/>
      <c r="C56" s="175"/>
      <c r="D56" s="175"/>
      <c r="E56" s="175"/>
      <c r="F56" s="175"/>
      <c r="G56" s="175"/>
      <c r="H56" s="175"/>
      <c r="I56" s="175"/>
      <c r="J56" s="175"/>
      <c r="K56" s="49"/>
      <c r="L56" s="49"/>
      <c r="M56" s="25"/>
    </row>
    <row r="57" spans="1:14" s="13" customFormat="1" ht="12.75" x14ac:dyDescent="0.2">
      <c r="A57" s="172" t="s">
        <v>31</v>
      </c>
      <c r="B57" s="173"/>
      <c r="C57" s="173"/>
      <c r="D57" s="173"/>
      <c r="E57" s="173"/>
      <c r="F57" s="173"/>
      <c r="G57" s="173"/>
      <c r="H57" s="173"/>
      <c r="I57" s="173"/>
      <c r="J57" s="173"/>
      <c r="K57" s="50"/>
      <c r="L57" s="50"/>
      <c r="M57" s="48"/>
    </row>
    <row r="58" spans="1:14" s="13" customFormat="1" ht="20.100000000000001" customHeight="1" x14ac:dyDescent="0.2">
      <c r="A58" s="172"/>
      <c r="B58" s="173"/>
      <c r="C58" s="173"/>
      <c r="D58" s="173"/>
      <c r="E58" s="173"/>
      <c r="F58" s="173"/>
      <c r="G58" s="173"/>
      <c r="H58" s="173"/>
      <c r="I58" s="173"/>
      <c r="J58" s="173"/>
      <c r="K58" s="50"/>
      <c r="L58" s="50"/>
      <c r="M58" s="48"/>
    </row>
    <row r="59" spans="1:14" s="51" customFormat="1" ht="20.100000000000001" customHeight="1" x14ac:dyDescent="0.2">
      <c r="A59" s="167" t="s">
        <v>64</v>
      </c>
      <c r="B59" s="218"/>
      <c r="C59" s="218"/>
      <c r="D59" s="218"/>
      <c r="E59" s="218"/>
      <c r="F59" s="218"/>
      <c r="G59" s="218"/>
      <c r="H59" s="218"/>
      <c r="I59" s="218"/>
      <c r="J59" s="218"/>
      <c r="K59" s="26"/>
      <c r="L59" s="26"/>
    </row>
    <row r="60" spans="1:14" ht="20.100000000000001" customHeight="1" x14ac:dyDescent="0.2">
      <c r="A60" s="71"/>
      <c r="B60" s="71"/>
      <c r="C60" s="71"/>
      <c r="D60" s="71"/>
      <c r="E60" s="71"/>
      <c r="F60" s="71"/>
      <c r="G60" s="71"/>
      <c r="H60" s="71"/>
      <c r="I60" s="71"/>
      <c r="J60" s="71"/>
    </row>
  </sheetData>
  <mergeCells count="22">
    <mergeCell ref="C14:J14"/>
    <mergeCell ref="A27:B28"/>
    <mergeCell ref="A52:J52"/>
    <mergeCell ref="A53:J54"/>
    <mergeCell ref="C1:E1"/>
    <mergeCell ref="C27:J27"/>
    <mergeCell ref="A11:B11"/>
    <mergeCell ref="A1:B2"/>
    <mergeCell ref="A14:B15"/>
    <mergeCell ref="A16:A23"/>
    <mergeCell ref="A24:B24"/>
    <mergeCell ref="A3:A10"/>
    <mergeCell ref="A29:A36"/>
    <mergeCell ref="A37:B37"/>
    <mergeCell ref="D40:J40"/>
    <mergeCell ref="A40:C41"/>
    <mergeCell ref="A59:J59"/>
    <mergeCell ref="A55:J55"/>
    <mergeCell ref="A50:C50"/>
    <mergeCell ref="A42:B49"/>
    <mergeCell ref="A56:J56"/>
    <mergeCell ref="A57:J58"/>
  </mergeCells>
  <phoneticPr fontId="5" type="noConversion"/>
  <pageMargins left="0.74803149606299213" right="0.23622047244094491" top="0.98425196850393704" bottom="0.98425196850393704" header="0.51181102362204722" footer="0.51181102362204722"/>
  <pageSetup paperSize="9" scale="55" orientation="portrait" r:id="rId1"/>
  <headerFooter alignWithMargins="0">
    <oddHeader xml:space="preserve">&amp;C&amp;"Arial,Bold"The Australian Organ Donor  Register
Intent Registrations 
as at 31/12/2023
</oddHeader>
  </headerFooter>
  <ignoredErrors>
    <ignoredError sqref="J16:J18" unlockedFormula="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J53"/>
  <sheetViews>
    <sheetView zoomScaleNormal="100" workbookViewId="0">
      <selection activeCell="F3" sqref="F3"/>
    </sheetView>
  </sheetViews>
  <sheetFormatPr defaultColWidth="20.7109375" defaultRowHeight="20.100000000000001" customHeight="1" x14ac:dyDescent="0.2"/>
  <sheetData>
    <row r="1" spans="1:9" ht="50.1" customHeight="1" x14ac:dyDescent="0.2">
      <c r="A1" s="39"/>
      <c r="B1" s="219" t="s">
        <v>54</v>
      </c>
      <c r="C1" s="219"/>
      <c r="D1" s="219"/>
      <c r="E1" s="219"/>
      <c r="F1" s="39"/>
      <c r="G1" s="40"/>
      <c r="H1" s="40"/>
    </row>
    <row r="2" spans="1:9" ht="20.100000000000001" customHeight="1" x14ac:dyDescent="0.2">
      <c r="A2" s="4"/>
      <c r="B2" s="45" t="s">
        <v>25</v>
      </c>
      <c r="C2" s="41" t="s">
        <v>0</v>
      </c>
      <c r="D2" s="41" t="s">
        <v>1</v>
      </c>
      <c r="E2" s="42" t="s">
        <v>2</v>
      </c>
      <c r="F2" s="2"/>
      <c r="G2" s="4"/>
    </row>
    <row r="3" spans="1:9" ht="20.100000000000001" customHeight="1" x14ac:dyDescent="0.2">
      <c r="A3" s="4"/>
      <c r="B3" s="46" t="s">
        <v>3</v>
      </c>
      <c r="C3" s="43">
        <v>3233701</v>
      </c>
      <c r="D3" s="43">
        <v>3328360</v>
      </c>
      <c r="E3" s="44">
        <f t="shared" ref="E3:E10" si="0">SUM(C3:D3)</f>
        <v>6562061</v>
      </c>
      <c r="F3" s="4"/>
      <c r="G3" s="4"/>
    </row>
    <row r="4" spans="1:9" ht="20.100000000000001" customHeight="1" x14ac:dyDescent="0.2">
      <c r="A4" s="4"/>
      <c r="B4" s="46" t="s">
        <v>4</v>
      </c>
      <c r="C4" s="43">
        <v>2619670</v>
      </c>
      <c r="D4" s="43">
        <v>2728062</v>
      </c>
      <c r="E4" s="44">
        <f t="shared" si="0"/>
        <v>5347732</v>
      </c>
      <c r="F4" s="4"/>
      <c r="G4" s="4"/>
    </row>
    <row r="5" spans="1:9" ht="20.100000000000001" customHeight="1" x14ac:dyDescent="0.2">
      <c r="A5" s="4"/>
      <c r="B5" s="46" t="s">
        <v>5</v>
      </c>
      <c r="C5" s="43">
        <v>2089059</v>
      </c>
      <c r="D5" s="43">
        <v>2167153</v>
      </c>
      <c r="E5" s="44">
        <f t="shared" si="0"/>
        <v>4256212</v>
      </c>
      <c r="F5" s="4"/>
      <c r="G5" s="4"/>
    </row>
    <row r="6" spans="1:9" ht="20.100000000000001" customHeight="1" x14ac:dyDescent="0.2">
      <c r="A6" s="4"/>
      <c r="B6" s="46" t="s">
        <v>6</v>
      </c>
      <c r="C6" s="43">
        <v>729336</v>
      </c>
      <c r="D6" s="43">
        <v>758533</v>
      </c>
      <c r="E6" s="44">
        <f t="shared" si="0"/>
        <v>1487869</v>
      </c>
      <c r="F6" s="4"/>
      <c r="G6" s="4"/>
    </row>
    <row r="7" spans="1:9" ht="20.100000000000001" customHeight="1" x14ac:dyDescent="0.2">
      <c r="A7" s="4"/>
      <c r="B7" s="46" t="s">
        <v>7</v>
      </c>
      <c r="C7" s="43">
        <v>1103975</v>
      </c>
      <c r="D7" s="43">
        <v>1116306</v>
      </c>
      <c r="E7" s="44">
        <f t="shared" si="0"/>
        <v>2220281</v>
      </c>
      <c r="F7" s="4"/>
      <c r="G7" s="4"/>
    </row>
    <row r="8" spans="1:9" ht="20.100000000000001" customHeight="1" x14ac:dyDescent="0.2">
      <c r="A8" s="4"/>
      <c r="B8" s="46" t="s">
        <v>8</v>
      </c>
      <c r="C8" s="43">
        <v>230845</v>
      </c>
      <c r="D8" s="43">
        <v>238541</v>
      </c>
      <c r="E8" s="44">
        <f t="shared" si="0"/>
        <v>469386</v>
      </c>
      <c r="F8" s="4"/>
      <c r="G8" s="4"/>
    </row>
    <row r="9" spans="1:9" ht="20.100000000000001" customHeight="1" x14ac:dyDescent="0.2">
      <c r="A9" s="4"/>
      <c r="B9" s="46" t="s">
        <v>9</v>
      </c>
      <c r="C9" s="43">
        <v>98578</v>
      </c>
      <c r="D9" s="43">
        <v>96365</v>
      </c>
      <c r="E9" s="44">
        <f t="shared" si="0"/>
        <v>194943</v>
      </c>
      <c r="F9" s="4"/>
      <c r="G9" s="4"/>
    </row>
    <row r="10" spans="1:9" ht="20.100000000000001" customHeight="1" x14ac:dyDescent="0.2">
      <c r="A10" s="4"/>
      <c r="B10" s="46" t="s">
        <v>10</v>
      </c>
      <c r="C10" s="43">
        <v>179919</v>
      </c>
      <c r="D10" s="43">
        <v>188240</v>
      </c>
      <c r="E10" s="44">
        <f t="shared" si="0"/>
        <v>368159</v>
      </c>
      <c r="F10" s="4"/>
      <c r="G10" s="4"/>
    </row>
    <row r="11" spans="1:9" ht="20.100000000000001" customHeight="1" x14ac:dyDescent="0.2">
      <c r="A11" s="4"/>
      <c r="B11" s="46" t="s">
        <v>2</v>
      </c>
      <c r="C11" s="44">
        <f>SUM(C3:C10)</f>
        <v>10285083</v>
      </c>
      <c r="D11" s="44">
        <f>SUM(D3:D10)</f>
        <v>10621560</v>
      </c>
      <c r="E11" s="44">
        <f t="shared" ref="E11" si="1">SUM(C11:D11)</f>
        <v>20906643</v>
      </c>
      <c r="F11" s="4"/>
      <c r="G11" s="4"/>
    </row>
    <row r="12" spans="1:9" ht="20.100000000000001" customHeight="1" x14ac:dyDescent="0.2">
      <c r="A12" s="4"/>
      <c r="B12" s="220" t="s">
        <v>27</v>
      </c>
      <c r="C12" s="221"/>
      <c r="D12" s="221"/>
      <c r="E12" s="221"/>
    </row>
    <row r="13" spans="1:9" ht="20.100000000000001" customHeight="1" x14ac:dyDescent="0.2">
      <c r="G13" s="4"/>
    </row>
    <row r="14" spans="1:9" ht="20.100000000000001" customHeight="1" x14ac:dyDescent="0.2">
      <c r="A14" s="1"/>
      <c r="B14" s="1"/>
      <c r="C14" s="1"/>
      <c r="D14" s="1"/>
      <c r="E14" s="1"/>
      <c r="F14" s="1"/>
    </row>
    <row r="15" spans="1:9" ht="11.85" customHeight="1" x14ac:dyDescent="0.2">
      <c r="B15" s="135" t="s">
        <v>41</v>
      </c>
      <c r="C15" s="142"/>
      <c r="D15" s="136"/>
    </row>
    <row r="16" spans="1:9" ht="11.85" customHeight="1" x14ac:dyDescent="0.2">
      <c r="B16" s="137" t="s">
        <v>42</v>
      </c>
      <c r="D16" s="138"/>
      <c r="E16" s="6"/>
      <c r="F16" s="6"/>
      <c r="G16" s="6"/>
      <c r="H16" s="6"/>
      <c r="I16" s="6"/>
    </row>
    <row r="17" spans="2:9" ht="11.85" customHeight="1" x14ac:dyDescent="0.2">
      <c r="B17" s="137" t="s">
        <v>43</v>
      </c>
      <c r="D17" s="138"/>
      <c r="E17" s="6"/>
      <c r="F17" s="6"/>
      <c r="G17" s="6"/>
      <c r="H17" s="6"/>
      <c r="I17" s="6"/>
    </row>
    <row r="18" spans="2:9" ht="11.85" customHeight="1" x14ac:dyDescent="0.2">
      <c r="B18" s="137" t="s">
        <v>44</v>
      </c>
      <c r="D18" s="138"/>
      <c r="E18" s="6"/>
      <c r="F18" s="6"/>
      <c r="G18" s="6"/>
      <c r="H18" s="6"/>
      <c r="I18" s="6"/>
    </row>
    <row r="19" spans="2:9" ht="11.85" customHeight="1" x14ac:dyDescent="0.2">
      <c r="B19" s="137" t="s">
        <v>45</v>
      </c>
      <c r="D19" s="138"/>
      <c r="E19" s="6"/>
      <c r="F19" s="6"/>
      <c r="G19" s="6"/>
      <c r="H19" s="6"/>
      <c r="I19" s="6"/>
    </row>
    <row r="20" spans="2:9" ht="11.85" customHeight="1" x14ac:dyDescent="0.2">
      <c r="B20" s="137" t="s">
        <v>46</v>
      </c>
      <c r="D20" s="138"/>
      <c r="E20" s="6"/>
      <c r="F20" s="6"/>
      <c r="G20" s="6"/>
      <c r="H20" s="6"/>
      <c r="I20" s="6"/>
    </row>
    <row r="21" spans="2:9" ht="11.85" customHeight="1" x14ac:dyDescent="0.2">
      <c r="B21" s="137" t="s">
        <v>47</v>
      </c>
      <c r="D21" s="138"/>
      <c r="E21" s="6"/>
      <c r="F21" s="6"/>
      <c r="G21" s="6"/>
      <c r="H21" s="6"/>
      <c r="I21" s="6"/>
    </row>
    <row r="22" spans="2:9" ht="11.85" customHeight="1" x14ac:dyDescent="0.2">
      <c r="B22" s="139" t="s">
        <v>48</v>
      </c>
      <c r="C22" s="141"/>
      <c r="D22" s="140"/>
      <c r="E22" s="6"/>
      <c r="F22" s="6"/>
      <c r="G22" s="6"/>
      <c r="H22" s="6"/>
      <c r="I22" s="6"/>
    </row>
    <row r="23" spans="2:9" ht="20.100000000000001" customHeight="1" x14ac:dyDescent="0.2">
      <c r="C23" s="6"/>
      <c r="D23" s="6"/>
      <c r="E23" s="6"/>
      <c r="F23" s="6"/>
      <c r="G23" s="6"/>
      <c r="H23" s="6"/>
      <c r="I23" s="6"/>
    </row>
    <row r="24" spans="2:9" ht="20.100000000000001" customHeight="1" x14ac:dyDescent="0.2">
      <c r="C24" s="6"/>
      <c r="D24" s="6"/>
      <c r="E24" s="6"/>
      <c r="F24" s="6"/>
      <c r="G24" s="6"/>
      <c r="H24" s="6"/>
      <c r="I24" s="6"/>
    </row>
    <row r="31" spans="2:9" ht="20.100000000000001" customHeight="1" x14ac:dyDescent="0.2">
      <c r="C31" s="6"/>
      <c r="D31" s="6"/>
      <c r="E31" s="6"/>
      <c r="F31" s="6"/>
      <c r="G31" s="6"/>
      <c r="H31" s="6"/>
      <c r="I31" s="6"/>
    </row>
    <row r="32" spans="2:9" ht="20.100000000000001" customHeight="1" x14ac:dyDescent="0.2">
      <c r="C32" s="6"/>
      <c r="D32" s="6"/>
      <c r="E32" s="6"/>
      <c r="F32" s="6"/>
      <c r="G32" s="6"/>
      <c r="H32" s="6"/>
      <c r="I32" s="6"/>
    </row>
    <row r="33" spans="3:10" ht="20.100000000000001" customHeight="1" x14ac:dyDescent="0.2">
      <c r="C33" s="6"/>
      <c r="D33" s="6"/>
      <c r="E33" s="6"/>
      <c r="F33" s="6"/>
      <c r="G33" s="6"/>
      <c r="H33" s="6"/>
      <c r="I33" s="6"/>
    </row>
    <row r="34" spans="3:10" ht="20.100000000000001" customHeight="1" x14ac:dyDescent="0.2">
      <c r="C34" s="6"/>
      <c r="D34" s="6"/>
      <c r="E34" s="6"/>
      <c r="F34" s="6"/>
      <c r="G34" s="6"/>
      <c r="H34" s="6"/>
      <c r="I34" s="6"/>
    </row>
    <row r="35" spans="3:10" ht="20.100000000000001" customHeight="1" x14ac:dyDescent="0.2">
      <c r="C35" s="6"/>
      <c r="D35" s="6"/>
      <c r="E35" s="6"/>
      <c r="F35" s="6"/>
      <c r="G35" s="6"/>
      <c r="H35" s="6"/>
      <c r="I35" s="6"/>
    </row>
    <row r="36" spans="3:10" ht="20.100000000000001" customHeight="1" x14ac:dyDescent="0.2">
      <c r="C36" s="6"/>
      <c r="D36" s="6"/>
      <c r="E36" s="6"/>
      <c r="F36" s="6"/>
      <c r="G36" s="6"/>
      <c r="H36" s="6"/>
      <c r="I36" s="6"/>
    </row>
    <row r="37" spans="3:10" ht="20.100000000000001" customHeight="1" x14ac:dyDescent="0.2">
      <c r="C37" s="6"/>
      <c r="D37" s="6"/>
      <c r="E37" s="6"/>
      <c r="F37" s="6"/>
      <c r="G37" s="6"/>
      <c r="H37" s="6"/>
      <c r="I37" s="6"/>
    </row>
    <row r="38" spans="3:10" ht="20.100000000000001" customHeight="1" x14ac:dyDescent="0.2">
      <c r="C38" s="6"/>
      <c r="D38" s="6"/>
      <c r="E38" s="6"/>
      <c r="F38" s="6"/>
      <c r="G38" s="6"/>
      <c r="H38" s="6"/>
      <c r="I38" s="6"/>
    </row>
    <row r="39" spans="3:10" ht="20.100000000000001" customHeight="1" x14ac:dyDescent="0.2">
      <c r="C39" s="6"/>
      <c r="D39" s="6"/>
      <c r="E39" s="6"/>
      <c r="F39" s="6"/>
      <c r="G39" s="6"/>
      <c r="H39" s="6"/>
      <c r="I39" s="6"/>
    </row>
    <row r="45" spans="3:10" ht="20.100000000000001" customHeight="1" x14ac:dyDescent="0.2">
      <c r="D45" s="6"/>
      <c r="E45" s="6"/>
      <c r="F45" s="6"/>
      <c r="G45" s="6"/>
      <c r="H45" s="6"/>
      <c r="I45" s="6"/>
      <c r="J45" s="6"/>
    </row>
    <row r="46" spans="3:10" ht="20.100000000000001" customHeight="1" x14ac:dyDescent="0.2">
      <c r="D46" s="6"/>
      <c r="E46" s="6"/>
      <c r="F46" s="6"/>
      <c r="G46" s="6"/>
      <c r="H46" s="6"/>
      <c r="I46" s="6"/>
      <c r="J46" s="6"/>
    </row>
    <row r="47" spans="3:10" ht="20.100000000000001" customHeight="1" x14ac:dyDescent="0.2">
      <c r="D47" s="6"/>
      <c r="E47" s="6"/>
      <c r="F47" s="6"/>
      <c r="G47" s="6"/>
      <c r="H47" s="6"/>
      <c r="I47" s="6"/>
      <c r="J47" s="6"/>
    </row>
    <row r="48" spans="3:10" ht="20.100000000000001" customHeight="1" x14ac:dyDescent="0.2">
      <c r="D48" s="6"/>
      <c r="E48" s="6"/>
      <c r="F48" s="6"/>
      <c r="G48" s="6"/>
      <c r="H48" s="6"/>
      <c r="I48" s="6"/>
      <c r="J48" s="6"/>
    </row>
    <row r="49" spans="4:10" ht="20.100000000000001" customHeight="1" x14ac:dyDescent="0.2">
      <c r="D49" s="6"/>
      <c r="E49" s="6"/>
      <c r="F49" s="6"/>
      <c r="G49" s="6"/>
      <c r="H49" s="6"/>
      <c r="I49" s="6"/>
      <c r="J49" s="6"/>
    </row>
    <row r="50" spans="4:10" ht="20.100000000000001" customHeight="1" x14ac:dyDescent="0.2">
      <c r="D50" s="6"/>
      <c r="E50" s="6"/>
      <c r="F50" s="6"/>
      <c r="G50" s="6"/>
      <c r="H50" s="6"/>
      <c r="I50" s="6"/>
      <c r="J50" s="6"/>
    </row>
    <row r="51" spans="4:10" ht="20.100000000000001" customHeight="1" x14ac:dyDescent="0.2">
      <c r="D51" s="6"/>
      <c r="E51" s="6"/>
      <c r="F51" s="6"/>
      <c r="G51" s="6"/>
      <c r="H51" s="6"/>
      <c r="I51" s="6"/>
      <c r="J51" s="6"/>
    </row>
    <row r="52" spans="4:10" ht="20.100000000000001" customHeight="1" x14ac:dyDescent="0.2">
      <c r="D52" s="6"/>
      <c r="E52" s="6"/>
      <c r="F52" s="6"/>
      <c r="G52" s="6"/>
      <c r="H52" s="6"/>
      <c r="I52" s="6"/>
      <c r="J52" s="6"/>
    </row>
    <row r="53" spans="4:10" ht="20.100000000000001" customHeight="1" x14ac:dyDescent="0.2">
      <c r="D53" s="6"/>
      <c r="E53" s="6"/>
      <c r="F53" s="6"/>
      <c r="G53" s="6"/>
      <c r="H53" s="6"/>
      <c r="I53" s="6"/>
      <c r="J53" s="6"/>
    </row>
  </sheetData>
  <mergeCells count="2">
    <mergeCell ref="B1:E1"/>
    <mergeCell ref="B12:E12"/>
  </mergeCells>
  <phoneticPr fontId="5" type="noConversion"/>
  <pageMargins left="0.74803149606299213" right="0.74803149606299213" top="0.98425196850393704" bottom="0.98425196850393704" header="0.51181102362204722" footer="0.51181102362204722"/>
  <pageSetup paperSize="9" orientation="landscape" r:id="rId1"/>
  <headerFooter alignWithMargins="0">
    <oddHeader xml:space="preserve">&amp;C&amp;"Arial,Bold"The Australian Organ Donor  Register
Intent Registrations </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J63"/>
  <sheetViews>
    <sheetView workbookViewId="0">
      <selection activeCell="Q15" sqref="Q15"/>
    </sheetView>
  </sheetViews>
  <sheetFormatPr defaultRowHeight="12.75" x14ac:dyDescent="0.2"/>
  <cols>
    <col min="1" max="1" width="8.85546875" bestFit="1" customWidth="1"/>
    <col min="9" max="9" width="10.7109375" customWidth="1"/>
  </cols>
  <sheetData>
    <row r="1" spans="1:9" x14ac:dyDescent="0.2">
      <c r="A1" s="222" t="s">
        <v>40</v>
      </c>
      <c r="B1" s="223"/>
      <c r="C1" s="223"/>
      <c r="D1" s="223"/>
      <c r="E1" s="223"/>
      <c r="F1" s="223"/>
      <c r="G1" s="223"/>
      <c r="H1" s="223"/>
    </row>
    <row r="2" spans="1:9" x14ac:dyDescent="0.2">
      <c r="A2" s="224"/>
      <c r="B2" s="224"/>
      <c r="C2" s="224"/>
      <c r="D2" s="224"/>
      <c r="E2" s="224"/>
      <c r="F2" s="224"/>
      <c r="G2" s="224"/>
      <c r="H2" s="224"/>
    </row>
    <row r="3" spans="1:9" x14ac:dyDescent="0.2">
      <c r="A3" s="108">
        <v>1847918</v>
      </c>
      <c r="B3" s="83" t="s">
        <v>3</v>
      </c>
      <c r="D3" s="5"/>
      <c r="E3" s="5"/>
      <c r="F3" s="5"/>
      <c r="G3" s="5"/>
      <c r="H3" s="8"/>
    </row>
    <row r="4" spans="1:9" x14ac:dyDescent="0.2">
      <c r="A4" s="108">
        <v>455875</v>
      </c>
      <c r="B4" s="83" t="s">
        <v>4</v>
      </c>
      <c r="D4" s="5"/>
      <c r="E4" s="5"/>
      <c r="F4" s="5"/>
      <c r="G4" s="5"/>
      <c r="H4" s="8"/>
    </row>
    <row r="5" spans="1:9" x14ac:dyDescent="0.2">
      <c r="A5" s="108">
        <v>631634</v>
      </c>
      <c r="B5" s="83" t="s">
        <v>5</v>
      </c>
      <c r="D5" s="5"/>
      <c r="E5" s="5"/>
      <c r="F5" s="5"/>
      <c r="G5" s="5"/>
      <c r="H5" s="8"/>
    </row>
    <row r="6" spans="1:9" x14ac:dyDescent="0.2">
      <c r="A6" s="108">
        <v>743553</v>
      </c>
      <c r="B6" s="83" t="s">
        <v>6</v>
      </c>
      <c r="D6" s="5"/>
      <c r="E6" s="5"/>
      <c r="F6" s="5"/>
      <c r="G6" s="5"/>
      <c r="H6" s="8"/>
    </row>
    <row r="7" spans="1:9" x14ac:dyDescent="0.2">
      <c r="A7" s="108">
        <v>438198</v>
      </c>
      <c r="B7" s="83" t="s">
        <v>7</v>
      </c>
      <c r="D7" s="5"/>
      <c r="E7" s="5"/>
      <c r="F7" s="5"/>
      <c r="G7" s="5"/>
      <c r="H7" s="8"/>
    </row>
    <row r="8" spans="1:9" x14ac:dyDescent="0.2">
      <c r="A8" s="108">
        <v>137631</v>
      </c>
      <c r="B8" s="83" t="s">
        <v>8</v>
      </c>
      <c r="D8" s="5"/>
      <c r="E8" s="5"/>
      <c r="F8" s="5"/>
      <c r="G8" s="5"/>
      <c r="H8" s="8"/>
    </row>
    <row r="9" spans="1:9" x14ac:dyDescent="0.2">
      <c r="A9" s="108">
        <v>8448</v>
      </c>
      <c r="B9" s="83" t="s">
        <v>9</v>
      </c>
      <c r="D9" s="5"/>
      <c r="E9" s="5"/>
      <c r="F9" s="5"/>
      <c r="G9" s="5"/>
      <c r="H9" s="8"/>
    </row>
    <row r="10" spans="1:9" x14ac:dyDescent="0.2">
      <c r="A10" s="108">
        <v>29861</v>
      </c>
      <c r="B10" s="83" t="s">
        <v>10</v>
      </c>
      <c r="D10" s="5"/>
      <c r="E10" s="5"/>
      <c r="F10" s="5"/>
      <c r="G10" s="5"/>
      <c r="H10" s="8"/>
    </row>
    <row r="11" spans="1:9" x14ac:dyDescent="0.2">
      <c r="A11" s="84">
        <v>4293118</v>
      </c>
      <c r="B11" s="85" t="s">
        <v>29</v>
      </c>
      <c r="C11" s="7"/>
      <c r="D11" s="5"/>
      <c r="E11" s="5"/>
      <c r="F11" s="5"/>
      <c r="G11" s="5"/>
      <c r="H11" s="8"/>
    </row>
    <row r="16" spans="1:9" x14ac:dyDescent="0.2">
      <c r="C16" s="3"/>
      <c r="D16" s="3"/>
      <c r="E16" s="3"/>
      <c r="F16" s="3"/>
      <c r="G16" s="3"/>
      <c r="H16" s="3"/>
      <c r="I16" s="3"/>
    </row>
    <row r="17" spans="3:9" x14ac:dyDescent="0.2">
      <c r="C17" s="6"/>
      <c r="D17" s="6"/>
      <c r="E17" s="6"/>
      <c r="F17" s="6"/>
      <c r="G17" s="6"/>
      <c r="H17" s="6"/>
      <c r="I17" s="6"/>
    </row>
    <row r="18" spans="3:9" x14ac:dyDescent="0.2">
      <c r="C18" s="6"/>
      <c r="D18" s="6"/>
      <c r="E18" s="6"/>
      <c r="F18" s="6"/>
      <c r="G18" s="6"/>
      <c r="H18" s="6"/>
      <c r="I18" s="6"/>
    </row>
    <row r="19" spans="3:9" x14ac:dyDescent="0.2">
      <c r="C19" s="6"/>
      <c r="D19" s="6"/>
      <c r="E19" s="6"/>
      <c r="F19" s="6"/>
      <c r="G19" s="6"/>
      <c r="H19" s="6"/>
      <c r="I19" s="6"/>
    </row>
    <row r="20" spans="3:9" x14ac:dyDescent="0.2">
      <c r="C20" s="6"/>
      <c r="D20" s="6"/>
      <c r="E20" s="6"/>
      <c r="F20" s="6"/>
      <c r="G20" s="6"/>
      <c r="H20" s="6"/>
      <c r="I20" s="6"/>
    </row>
    <row r="21" spans="3:9" x14ac:dyDescent="0.2">
      <c r="C21" s="6"/>
      <c r="D21" s="6"/>
      <c r="E21" s="6"/>
      <c r="F21" s="6"/>
      <c r="G21" s="6"/>
      <c r="H21" s="6"/>
      <c r="I21" s="6"/>
    </row>
    <row r="22" spans="3:9" x14ac:dyDescent="0.2">
      <c r="C22" s="6"/>
      <c r="D22" s="6"/>
      <c r="E22" s="6"/>
      <c r="F22" s="6"/>
      <c r="G22" s="6"/>
      <c r="H22" s="6"/>
      <c r="I22" s="6"/>
    </row>
    <row r="23" spans="3:9" x14ac:dyDescent="0.2">
      <c r="C23" s="6"/>
      <c r="D23" s="6"/>
      <c r="E23" s="6"/>
      <c r="F23" s="6"/>
      <c r="G23" s="6"/>
      <c r="H23" s="6"/>
      <c r="I23" s="6"/>
    </row>
    <row r="24" spans="3:9" x14ac:dyDescent="0.2">
      <c r="C24" s="6"/>
      <c r="D24" s="6"/>
      <c r="E24" s="6"/>
      <c r="F24" s="6"/>
      <c r="G24" s="6"/>
      <c r="H24" s="6"/>
      <c r="I24" s="6"/>
    </row>
    <row r="25" spans="3:9" x14ac:dyDescent="0.2">
      <c r="C25" s="6"/>
      <c r="D25" s="6"/>
      <c r="E25" s="6"/>
      <c r="F25" s="6"/>
      <c r="G25" s="6"/>
      <c r="H25" s="6"/>
      <c r="I25" s="6"/>
    </row>
    <row r="31" spans="3:9" x14ac:dyDescent="0.2">
      <c r="C31" s="3"/>
      <c r="D31" s="3"/>
      <c r="E31" s="3"/>
      <c r="F31" s="3"/>
      <c r="G31" s="3"/>
      <c r="H31" s="3"/>
      <c r="I31" s="3"/>
    </row>
    <row r="32" spans="3:9" x14ac:dyDescent="0.2">
      <c r="C32" s="6"/>
      <c r="D32" s="6"/>
      <c r="E32" s="6"/>
      <c r="F32" s="6"/>
      <c r="G32" s="6"/>
      <c r="H32" s="6"/>
      <c r="I32" s="6"/>
    </row>
    <row r="33" spans="3:10" x14ac:dyDescent="0.2">
      <c r="C33" s="6"/>
      <c r="D33" s="6"/>
      <c r="E33" s="6"/>
      <c r="F33" s="6"/>
      <c r="G33" s="6"/>
      <c r="H33" s="6"/>
      <c r="I33" s="6"/>
    </row>
    <row r="34" spans="3:10" x14ac:dyDescent="0.2">
      <c r="C34" s="6"/>
      <c r="D34" s="6"/>
      <c r="E34" s="6"/>
      <c r="F34" s="6"/>
      <c r="G34" s="6"/>
      <c r="H34" s="6"/>
      <c r="I34" s="6"/>
    </row>
    <row r="35" spans="3:10" x14ac:dyDescent="0.2">
      <c r="C35" s="6"/>
      <c r="D35" s="6"/>
      <c r="E35" s="6"/>
      <c r="F35" s="6"/>
      <c r="G35" s="6"/>
      <c r="H35" s="6"/>
      <c r="I35" s="6"/>
    </row>
    <row r="36" spans="3:10" x14ac:dyDescent="0.2">
      <c r="C36" s="6"/>
      <c r="D36" s="6"/>
      <c r="E36" s="6"/>
      <c r="F36" s="6"/>
      <c r="G36" s="6"/>
      <c r="H36" s="6"/>
      <c r="I36" s="6"/>
    </row>
    <row r="37" spans="3:10" x14ac:dyDescent="0.2">
      <c r="C37" s="6"/>
      <c r="D37" s="6"/>
      <c r="E37" s="6"/>
      <c r="F37" s="6"/>
      <c r="G37" s="6"/>
      <c r="H37" s="6"/>
      <c r="I37" s="6"/>
    </row>
    <row r="38" spans="3:10" x14ac:dyDescent="0.2">
      <c r="C38" s="6"/>
      <c r="D38" s="6"/>
      <c r="E38" s="6"/>
      <c r="F38" s="6"/>
      <c r="G38" s="6"/>
      <c r="H38" s="6"/>
      <c r="I38" s="6"/>
    </row>
    <row r="39" spans="3:10" x14ac:dyDescent="0.2">
      <c r="C39" s="6"/>
      <c r="D39" s="6"/>
      <c r="E39" s="6"/>
      <c r="F39" s="6"/>
      <c r="G39" s="6"/>
      <c r="H39" s="6"/>
      <c r="I39" s="6"/>
    </row>
    <row r="40" spans="3:10" x14ac:dyDescent="0.2">
      <c r="C40" s="6"/>
      <c r="D40" s="6"/>
      <c r="E40" s="6"/>
      <c r="F40" s="6"/>
      <c r="G40" s="6"/>
      <c r="H40" s="6"/>
      <c r="I40" s="6"/>
    </row>
    <row r="45" spans="3:10" x14ac:dyDescent="0.2">
      <c r="D45" s="3"/>
      <c r="E45" s="3"/>
      <c r="F45" s="3"/>
      <c r="G45" s="3"/>
      <c r="H45" s="3"/>
      <c r="I45" s="3"/>
      <c r="J45" s="3"/>
    </row>
    <row r="46" spans="3:10" x14ac:dyDescent="0.2">
      <c r="D46" s="6"/>
      <c r="E46" s="6"/>
      <c r="F46" s="6"/>
      <c r="G46" s="6"/>
      <c r="H46" s="6"/>
      <c r="I46" s="6"/>
      <c r="J46" s="6"/>
    </row>
    <row r="47" spans="3:10" x14ac:dyDescent="0.2">
      <c r="D47" s="6"/>
      <c r="E47" s="6"/>
      <c r="F47" s="6"/>
      <c r="G47" s="6"/>
      <c r="H47" s="6"/>
      <c r="I47" s="6"/>
      <c r="J47" s="6"/>
    </row>
    <row r="48" spans="3:10" x14ac:dyDescent="0.2">
      <c r="D48" s="6"/>
      <c r="E48" s="6"/>
      <c r="F48" s="6"/>
      <c r="G48" s="6"/>
      <c r="H48" s="6"/>
      <c r="I48" s="6"/>
      <c r="J48" s="6"/>
    </row>
    <row r="49" spans="1:10" x14ac:dyDescent="0.2">
      <c r="D49" s="6"/>
      <c r="E49" s="6"/>
      <c r="F49" s="6"/>
      <c r="G49" s="6"/>
      <c r="H49" s="6"/>
      <c r="I49" s="6"/>
      <c r="J49" s="6"/>
    </row>
    <row r="50" spans="1:10" x14ac:dyDescent="0.2">
      <c r="D50" s="6"/>
      <c r="E50" s="6"/>
      <c r="F50" s="6"/>
      <c r="G50" s="6"/>
      <c r="H50" s="6"/>
      <c r="I50" s="6"/>
      <c r="J50" s="6"/>
    </row>
    <row r="51" spans="1:10" x14ac:dyDescent="0.2">
      <c r="D51" s="6"/>
      <c r="E51" s="6"/>
      <c r="F51" s="6"/>
      <c r="G51" s="6"/>
      <c r="H51" s="6"/>
      <c r="I51" s="6"/>
      <c r="J51" s="6"/>
    </row>
    <row r="52" spans="1:10" x14ac:dyDescent="0.2">
      <c r="D52" s="6"/>
      <c r="E52" s="6"/>
      <c r="F52" s="6"/>
      <c r="G52" s="6"/>
      <c r="H52" s="6"/>
      <c r="I52" s="6"/>
      <c r="J52" s="6"/>
    </row>
    <row r="53" spans="1:10" x14ac:dyDescent="0.2">
      <c r="D53" s="6"/>
      <c r="E53" s="6"/>
      <c r="F53" s="6"/>
      <c r="G53" s="6"/>
      <c r="H53" s="6"/>
      <c r="I53" s="6"/>
      <c r="J53" s="6"/>
    </row>
    <row r="54" spans="1:10" x14ac:dyDescent="0.2">
      <c r="D54" s="6"/>
      <c r="E54" s="6"/>
      <c r="F54" s="6"/>
      <c r="G54" s="6"/>
      <c r="H54" s="6"/>
      <c r="I54" s="6"/>
      <c r="J54" s="6"/>
    </row>
    <row r="60" spans="1:10" x14ac:dyDescent="0.2">
      <c r="A60" s="2"/>
    </row>
    <row r="62" spans="1:10" x14ac:dyDescent="0.2">
      <c r="A62" s="2"/>
    </row>
    <row r="63" spans="1:10" x14ac:dyDescent="0.2">
      <c r="A63" s="2"/>
    </row>
  </sheetData>
  <mergeCells count="1">
    <mergeCell ref="A1:H2"/>
  </mergeCells>
  <phoneticPr fontId="5" type="noConversion"/>
  <pageMargins left="0.75" right="0.75" top="1" bottom="1" header="0.5" footer="0.5"/>
  <pageSetup paperSize="9" orientation="portrait" r:id="rId1"/>
  <headerFooter alignWithMargins="0">
    <oddHeader xml:space="preserve">&amp;C&amp;"Arial,Bold"The Australian Organ Donor  Register
Intent Registrations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4"/>
  <dimension ref="A1:J59"/>
  <sheetViews>
    <sheetView view="pageLayout" topLeftCell="A46" zoomScaleNormal="100" workbookViewId="0">
      <selection activeCell="A53" sqref="A53:J54"/>
    </sheetView>
  </sheetViews>
  <sheetFormatPr defaultColWidth="9.140625" defaultRowHeight="20.100000000000001" customHeight="1" x14ac:dyDescent="0.2"/>
  <cols>
    <col min="1" max="2" width="8.7109375" style="26" customWidth="1"/>
    <col min="3" max="10" width="12.7109375" style="26" customWidth="1"/>
    <col min="11" max="16384" width="9.140625" style="26"/>
  </cols>
  <sheetData>
    <row r="1" spans="1:10" s="13" customFormat="1" ht="20.100000000000001" customHeight="1" x14ac:dyDescent="0.2">
      <c r="A1" s="155" t="s">
        <v>11</v>
      </c>
      <c r="B1" s="176"/>
      <c r="C1" s="180"/>
      <c r="D1" s="181"/>
      <c r="E1" s="182"/>
      <c r="F1" s="11"/>
      <c r="G1" s="11"/>
      <c r="H1" s="11"/>
      <c r="I1" s="12"/>
    </row>
    <row r="2" spans="1:10" s="13" customFormat="1" ht="51" x14ac:dyDescent="0.2">
      <c r="A2" s="177"/>
      <c r="B2" s="177"/>
      <c r="C2" s="10" t="s">
        <v>22</v>
      </c>
      <c r="D2" s="10" t="s">
        <v>23</v>
      </c>
      <c r="E2" s="14" t="s">
        <v>24</v>
      </c>
      <c r="F2" s="11"/>
      <c r="G2" s="12"/>
      <c r="H2" s="11"/>
      <c r="I2" s="15"/>
    </row>
    <row r="3" spans="1:10" s="13" customFormat="1" ht="20.100000000000001" customHeight="1" x14ac:dyDescent="0.2">
      <c r="A3" s="179" t="s">
        <v>17</v>
      </c>
      <c r="B3" s="22" t="s">
        <v>3</v>
      </c>
      <c r="C3" s="111">
        <v>1836209</v>
      </c>
      <c r="D3" s="109">
        <v>0.42699999999999999</v>
      </c>
      <c r="E3" s="16">
        <f>IF(C3=0,0,(C3-'Jan 23'!C3)/'Jan 23'!C3)</f>
        <v>-1.4974266043156378E-4</v>
      </c>
      <c r="F3" s="17"/>
      <c r="G3" s="18"/>
      <c r="H3" s="11"/>
      <c r="I3" s="12"/>
    </row>
    <row r="4" spans="1:10" s="13" customFormat="1" ht="20.100000000000001" customHeight="1" x14ac:dyDescent="0.2">
      <c r="A4" s="179"/>
      <c r="B4" s="22" t="s">
        <v>4</v>
      </c>
      <c r="C4" s="111">
        <v>458722</v>
      </c>
      <c r="D4" s="109">
        <v>0.1067</v>
      </c>
      <c r="E4" s="16">
        <f>IF(C4=0,0,(C4-'Jan 23'!C4)/'Jan 23'!C4)</f>
        <v>-4.2709155012442311E-4</v>
      </c>
      <c r="F4" s="17"/>
      <c r="G4" s="18"/>
      <c r="H4" s="11"/>
      <c r="I4" s="12"/>
    </row>
    <row r="5" spans="1:10" s="13" customFormat="1" ht="20.100000000000001" customHeight="1" x14ac:dyDescent="0.2">
      <c r="A5" s="179"/>
      <c r="B5" s="22" t="s">
        <v>5</v>
      </c>
      <c r="C5" s="111">
        <v>633062</v>
      </c>
      <c r="D5" s="109">
        <v>0.1472</v>
      </c>
      <c r="E5" s="16">
        <f>IF(C5=0,0,(C5-'Jan 23'!C5)/'Jan 23'!C5)</f>
        <v>-2.0688794727673868E-4</v>
      </c>
      <c r="F5" s="17"/>
      <c r="G5" s="18"/>
      <c r="H5" s="11"/>
      <c r="I5" s="12"/>
    </row>
    <row r="6" spans="1:10" s="13" customFormat="1" ht="20.100000000000001" customHeight="1" x14ac:dyDescent="0.2">
      <c r="A6" s="179"/>
      <c r="B6" s="22" t="s">
        <v>6</v>
      </c>
      <c r="C6" s="111">
        <v>758791</v>
      </c>
      <c r="D6" s="109">
        <v>0.1764</v>
      </c>
      <c r="E6" s="16">
        <f>IF(C6=0,0,(C6-'Jan 23'!C6)/'Jan 23'!C6)</f>
        <v>2.4096162712509265E-3</v>
      </c>
      <c r="F6" s="17"/>
      <c r="G6" s="18"/>
      <c r="H6" s="11"/>
      <c r="I6" s="12"/>
    </row>
    <row r="7" spans="1:10" s="13" customFormat="1" ht="20.100000000000001" customHeight="1" x14ac:dyDescent="0.2">
      <c r="A7" s="179"/>
      <c r="B7" s="22" t="s">
        <v>7</v>
      </c>
      <c r="C7" s="111">
        <v>437296</v>
      </c>
      <c r="D7" s="109">
        <v>0.1017</v>
      </c>
      <c r="E7" s="16">
        <f>IF(C7=0,0,(C7-'Jan 23'!C7)/'Jan 23'!C7)</f>
        <v>-7.5458064752165986E-5</v>
      </c>
      <c r="F7" s="17"/>
      <c r="G7" s="18"/>
      <c r="H7" s="11"/>
      <c r="I7" s="12"/>
    </row>
    <row r="8" spans="1:10" s="13" customFormat="1" ht="20.100000000000001" customHeight="1" x14ac:dyDescent="0.2">
      <c r="A8" s="179"/>
      <c r="B8" s="22" t="s">
        <v>8</v>
      </c>
      <c r="C8" s="111">
        <v>137484</v>
      </c>
      <c r="D8" s="109">
        <v>3.2000000000000001E-2</v>
      </c>
      <c r="E8" s="16">
        <f>IF(C8=0,0,(C8-'Jan 23'!C8)/'Jan 23'!C8)</f>
        <v>-2.4724036126179844E-4</v>
      </c>
      <c r="F8" s="17"/>
      <c r="G8" s="18"/>
      <c r="H8" s="11"/>
      <c r="I8" s="12"/>
    </row>
    <row r="9" spans="1:10" s="13" customFormat="1" ht="20.100000000000001" customHeight="1" x14ac:dyDescent="0.2">
      <c r="A9" s="179"/>
      <c r="B9" s="22" t="s">
        <v>9</v>
      </c>
      <c r="C9" s="111">
        <v>8536</v>
      </c>
      <c r="D9" s="109">
        <v>2E-3</v>
      </c>
      <c r="E9" s="16">
        <f>IF(C9=0,0,(C9-'Jan 23'!C9)/'Jan 23'!C9)</f>
        <v>-1.5206456895543339E-3</v>
      </c>
      <c r="F9" s="17"/>
      <c r="G9" s="18"/>
      <c r="H9" s="11"/>
      <c r="I9" s="12"/>
    </row>
    <row r="10" spans="1:10" s="13" customFormat="1" ht="20.100000000000001" customHeight="1" x14ac:dyDescent="0.2">
      <c r="A10" s="179"/>
      <c r="B10" s="22" t="s">
        <v>10</v>
      </c>
      <c r="C10" s="111">
        <v>30480</v>
      </c>
      <c r="D10" s="109">
        <v>7.1000000000000004E-3</v>
      </c>
      <c r="E10" s="16">
        <f>IF(C10=0,0,(C10-'Jan 23'!C10)/'Jan 23'!C10)</f>
        <v>-2.6239832065074782E-4</v>
      </c>
      <c r="F10" s="17"/>
      <c r="G10" s="18"/>
      <c r="H10" s="11"/>
      <c r="I10" s="12"/>
    </row>
    <row r="11" spans="1:10" s="13" customFormat="1" ht="20.100000000000001" customHeight="1" x14ac:dyDescent="0.2">
      <c r="A11" s="144" t="s">
        <v>18</v>
      </c>
      <c r="B11" s="145"/>
      <c r="C11" s="19">
        <f>SUM(C3:C10)</f>
        <v>4300580</v>
      </c>
      <c r="D11" s="105">
        <f>SUM(D3:D10)</f>
        <v>1.0001</v>
      </c>
      <c r="E11" s="59">
        <f>IF(C11=0,0,(C11-'Jan 23'!C11)/'Jan 23'!C11)</f>
        <v>2.6375491167931868E-4</v>
      </c>
      <c r="F11" s="17"/>
      <c r="G11" s="18"/>
      <c r="H11" s="11"/>
      <c r="I11" s="12"/>
    </row>
    <row r="12" spans="1:10" s="13" customFormat="1" ht="20.100000000000001" customHeight="1" x14ac:dyDescent="0.2"/>
    <row r="14" spans="1:10" s="24" customFormat="1" ht="20.100000000000001" customHeight="1" x14ac:dyDescent="0.2">
      <c r="A14" s="144" t="s">
        <v>11</v>
      </c>
      <c r="B14" s="144"/>
      <c r="C14" s="149" t="s">
        <v>1</v>
      </c>
      <c r="D14" s="183"/>
      <c r="E14" s="183"/>
      <c r="F14" s="183"/>
      <c r="G14" s="183"/>
      <c r="H14" s="183"/>
      <c r="I14" s="183"/>
      <c r="J14" s="184"/>
    </row>
    <row r="15" spans="1:10" s="24" customFormat="1" ht="39.950000000000003" customHeight="1" x14ac:dyDescent="0.2">
      <c r="A15" s="144"/>
      <c r="B15" s="144"/>
      <c r="C15" s="22" t="s">
        <v>21</v>
      </c>
      <c r="D15" s="22" t="s">
        <v>12</v>
      </c>
      <c r="E15" s="22" t="s">
        <v>13</v>
      </c>
      <c r="F15" s="22" t="s">
        <v>14</v>
      </c>
      <c r="G15" s="22" t="s">
        <v>15</v>
      </c>
      <c r="H15" s="22" t="s">
        <v>16</v>
      </c>
      <c r="I15" s="22" t="s">
        <v>2</v>
      </c>
      <c r="J15" s="23" t="s">
        <v>26</v>
      </c>
    </row>
    <row r="16" spans="1:10" s="24" customFormat="1" ht="20.100000000000001" customHeight="1" x14ac:dyDescent="0.2">
      <c r="A16" s="179" t="s">
        <v>17</v>
      </c>
      <c r="B16" s="22" t="s">
        <v>3</v>
      </c>
      <c r="C16" s="111">
        <v>13395</v>
      </c>
      <c r="D16" s="111">
        <v>20091</v>
      </c>
      <c r="E16" s="111">
        <v>155882</v>
      </c>
      <c r="F16" s="111">
        <v>206228</v>
      </c>
      <c r="G16" s="111">
        <v>193591</v>
      </c>
      <c r="H16" s="111">
        <v>301675</v>
      </c>
      <c r="I16" s="62">
        <v>890862</v>
      </c>
      <c r="J16" s="75">
        <f>I16/'ABS Estimated Population'!D3</f>
        <v>0.26765794565491713</v>
      </c>
    </row>
    <row r="17" spans="1:10" s="24" customFormat="1" ht="20.100000000000001" customHeight="1" x14ac:dyDescent="0.2">
      <c r="A17" s="179"/>
      <c r="B17" s="22" t="s">
        <v>4</v>
      </c>
      <c r="C17" s="111">
        <v>14355</v>
      </c>
      <c r="D17" s="111">
        <v>23856</v>
      </c>
      <c r="E17" s="111">
        <v>51474</v>
      </c>
      <c r="F17" s="111">
        <v>59069</v>
      </c>
      <c r="G17" s="111">
        <v>48478</v>
      </c>
      <c r="H17" s="111">
        <v>66792</v>
      </c>
      <c r="I17" s="62">
        <v>264024</v>
      </c>
      <c r="J17" s="75">
        <f>I17/'ABS Estimated Population'!D4</f>
        <v>9.6780791638899702E-2</v>
      </c>
    </row>
    <row r="18" spans="1:10" s="24" customFormat="1" ht="20.100000000000001" customHeight="1" x14ac:dyDescent="0.2">
      <c r="A18" s="179"/>
      <c r="B18" s="22" t="s">
        <v>5</v>
      </c>
      <c r="C18" s="111">
        <v>11918</v>
      </c>
      <c r="D18" s="111">
        <v>22289</v>
      </c>
      <c r="E18" s="111">
        <v>84061</v>
      </c>
      <c r="F18" s="111">
        <v>78081</v>
      </c>
      <c r="G18" s="111">
        <v>56423</v>
      </c>
      <c r="H18" s="111">
        <v>58582</v>
      </c>
      <c r="I18" s="62">
        <v>311354</v>
      </c>
      <c r="J18" s="75">
        <f>I18/'ABS Estimated Population'!D5</f>
        <v>0.14366959785488151</v>
      </c>
    </row>
    <row r="19" spans="1:10" s="24" customFormat="1" ht="20.100000000000001" customHeight="1" x14ac:dyDescent="0.2">
      <c r="A19" s="179"/>
      <c r="B19" s="22" t="s">
        <v>6</v>
      </c>
      <c r="C19" s="111">
        <v>32604</v>
      </c>
      <c r="D19" s="111">
        <v>53556</v>
      </c>
      <c r="E19" s="111">
        <v>64399</v>
      </c>
      <c r="F19" s="111">
        <v>59347</v>
      </c>
      <c r="G19" s="111">
        <v>56043</v>
      </c>
      <c r="H19" s="111">
        <v>87149</v>
      </c>
      <c r="I19" s="62">
        <v>353098</v>
      </c>
      <c r="J19" s="75">
        <f>I19/'ABS Estimated Population'!D6</f>
        <v>0.46550117133994168</v>
      </c>
    </row>
    <row r="20" spans="1:10" s="24" customFormat="1" ht="20.100000000000001" customHeight="1" x14ac:dyDescent="0.2">
      <c r="A20" s="179"/>
      <c r="B20" s="22" t="s">
        <v>7</v>
      </c>
      <c r="C20" s="111">
        <v>4595</v>
      </c>
      <c r="D20" s="111">
        <v>7709</v>
      </c>
      <c r="E20" s="111">
        <v>25389</v>
      </c>
      <c r="F20" s="111">
        <v>52080</v>
      </c>
      <c r="G20" s="111">
        <v>51279</v>
      </c>
      <c r="H20" s="111">
        <v>78116</v>
      </c>
      <c r="I20" s="62">
        <v>219168</v>
      </c>
      <c r="J20" s="75">
        <f>I20/'ABS Estimated Population'!D7</f>
        <v>0.19633326346001903</v>
      </c>
    </row>
    <row r="21" spans="1:10" s="24" customFormat="1" ht="20.100000000000001" customHeight="1" x14ac:dyDescent="0.2">
      <c r="A21" s="179"/>
      <c r="B21" s="22" t="s">
        <v>8</v>
      </c>
      <c r="C21" s="111">
        <v>1414</v>
      </c>
      <c r="D21" s="111">
        <v>2182</v>
      </c>
      <c r="E21" s="111">
        <v>7263</v>
      </c>
      <c r="F21" s="111">
        <v>15066</v>
      </c>
      <c r="G21" s="111">
        <v>15940</v>
      </c>
      <c r="H21" s="111">
        <v>26326</v>
      </c>
      <c r="I21" s="62">
        <v>68191</v>
      </c>
      <c r="J21" s="75">
        <f>I21/'ABS Estimated Population'!D8</f>
        <v>0.28586699980296887</v>
      </c>
    </row>
    <row r="22" spans="1:10" s="24" customFormat="1" ht="20.100000000000001" customHeight="1" x14ac:dyDescent="0.2">
      <c r="A22" s="179"/>
      <c r="B22" s="22" t="s">
        <v>9</v>
      </c>
      <c r="C22" s="111">
        <v>336</v>
      </c>
      <c r="D22" s="111">
        <v>843</v>
      </c>
      <c r="E22" s="111">
        <v>888</v>
      </c>
      <c r="F22" s="111">
        <v>1173</v>
      </c>
      <c r="G22" s="111">
        <v>901</v>
      </c>
      <c r="H22" s="111">
        <v>720</v>
      </c>
      <c r="I22" s="62">
        <v>4861</v>
      </c>
      <c r="J22" s="75">
        <f>I22/'ABS Estimated Population'!D9</f>
        <v>5.0443625797748144E-2</v>
      </c>
    </row>
    <row r="23" spans="1:10" s="24" customFormat="1" ht="20.100000000000001" customHeight="1" x14ac:dyDescent="0.2">
      <c r="A23" s="179"/>
      <c r="B23" s="22" t="s">
        <v>10</v>
      </c>
      <c r="C23" s="111">
        <v>1613</v>
      </c>
      <c r="D23" s="111">
        <v>2585</v>
      </c>
      <c r="E23" s="111">
        <v>3250</v>
      </c>
      <c r="F23" s="111">
        <v>4015</v>
      </c>
      <c r="G23" s="111">
        <v>3103</v>
      </c>
      <c r="H23" s="111">
        <v>3495</v>
      </c>
      <c r="I23" s="62">
        <v>18061</v>
      </c>
      <c r="J23" s="75">
        <f>I23/'ABS Estimated Population'!D10</f>
        <v>9.5946663833404167E-2</v>
      </c>
    </row>
    <row r="24" spans="1:10" s="24" customFormat="1" ht="20.100000000000001" customHeight="1" x14ac:dyDescent="0.2">
      <c r="A24" s="144" t="s">
        <v>18</v>
      </c>
      <c r="B24" s="145"/>
      <c r="C24" s="63">
        <f t="shared" ref="C24:I24" si="0">SUM(C16:C23)</f>
        <v>80230</v>
      </c>
      <c r="D24" s="63">
        <f t="shared" si="0"/>
        <v>133111</v>
      </c>
      <c r="E24" s="63">
        <f t="shared" si="0"/>
        <v>392606</v>
      </c>
      <c r="F24" s="63">
        <f t="shared" si="0"/>
        <v>475059</v>
      </c>
      <c r="G24" s="63">
        <f t="shared" si="0"/>
        <v>425758</v>
      </c>
      <c r="H24" s="63">
        <f t="shared" si="0"/>
        <v>622855</v>
      </c>
      <c r="I24" s="63">
        <f t="shared" si="0"/>
        <v>2129619</v>
      </c>
      <c r="J24" s="76">
        <f>I24/'ABS Estimated Population'!D11</f>
        <v>0.20049964412007276</v>
      </c>
    </row>
    <row r="27" spans="1:10" s="24" customFormat="1" ht="20.100000000000001" customHeight="1" x14ac:dyDescent="0.2">
      <c r="A27" s="144" t="s">
        <v>11</v>
      </c>
      <c r="B27" s="144"/>
      <c r="C27" s="178" t="s">
        <v>0</v>
      </c>
      <c r="D27" s="178"/>
      <c r="E27" s="178"/>
      <c r="F27" s="178"/>
      <c r="G27" s="178"/>
      <c r="H27" s="178"/>
      <c r="I27" s="178"/>
      <c r="J27" s="150"/>
    </row>
    <row r="28" spans="1:10" s="24" customFormat="1" ht="39.950000000000003" customHeight="1" x14ac:dyDescent="0.2">
      <c r="A28" s="144"/>
      <c r="B28" s="144"/>
      <c r="C28" s="22" t="s">
        <v>21</v>
      </c>
      <c r="D28" s="22" t="s">
        <v>12</v>
      </c>
      <c r="E28" s="22" t="s">
        <v>13</v>
      </c>
      <c r="F28" s="22" t="s">
        <v>14</v>
      </c>
      <c r="G28" s="22" t="s">
        <v>15</v>
      </c>
      <c r="H28" s="22" t="s">
        <v>16</v>
      </c>
      <c r="I28" s="22" t="s">
        <v>2</v>
      </c>
      <c r="J28" s="23" t="s">
        <v>26</v>
      </c>
    </row>
    <row r="29" spans="1:10" s="24" customFormat="1" ht="20.100000000000001" customHeight="1" x14ac:dyDescent="0.2">
      <c r="A29" s="143" t="s">
        <v>17</v>
      </c>
      <c r="B29" s="22" t="s">
        <v>3</v>
      </c>
      <c r="C29" s="111">
        <v>3897</v>
      </c>
      <c r="D29" s="111">
        <v>8696</v>
      </c>
      <c r="E29" s="111">
        <v>161732</v>
      </c>
      <c r="F29" s="111">
        <v>212633</v>
      </c>
      <c r="G29" s="111">
        <v>205677</v>
      </c>
      <c r="H29" s="111">
        <v>352679</v>
      </c>
      <c r="I29" s="104">
        <v>945314</v>
      </c>
      <c r="J29" s="75">
        <f>I29/'ABS Estimated Population'!C3</f>
        <v>0.29233191318554191</v>
      </c>
    </row>
    <row r="30" spans="1:10" s="24" customFormat="1" ht="20.100000000000001" customHeight="1" x14ac:dyDescent="0.2">
      <c r="A30" s="143"/>
      <c r="B30" s="22" t="s">
        <v>4</v>
      </c>
      <c r="C30" s="111">
        <v>4203</v>
      </c>
      <c r="D30" s="111">
        <v>11622</v>
      </c>
      <c r="E30" s="111">
        <v>38050</v>
      </c>
      <c r="F30" s="111">
        <v>42732</v>
      </c>
      <c r="G30" s="111">
        <v>39008</v>
      </c>
      <c r="H30" s="111">
        <v>55420</v>
      </c>
      <c r="I30" s="104">
        <v>191035</v>
      </c>
      <c r="J30" s="75">
        <f>I30/'ABS Estimated Population'!C4</f>
        <v>7.2923307134104678E-2</v>
      </c>
    </row>
    <row r="31" spans="1:10" s="24" customFormat="1" ht="20.100000000000001" customHeight="1" x14ac:dyDescent="0.2">
      <c r="A31" s="143"/>
      <c r="B31" s="22" t="s">
        <v>5</v>
      </c>
      <c r="C31" s="111">
        <v>2949</v>
      </c>
      <c r="D31" s="111">
        <v>12205</v>
      </c>
      <c r="E31" s="111">
        <v>93935</v>
      </c>
      <c r="F31" s="111">
        <v>86675</v>
      </c>
      <c r="G31" s="111">
        <v>60362</v>
      </c>
      <c r="H31" s="111">
        <v>65580</v>
      </c>
      <c r="I31" s="104">
        <v>321706</v>
      </c>
      <c r="J31" s="75">
        <f>I31/'ABS Estimated Population'!C5</f>
        <v>0.15399565067334145</v>
      </c>
    </row>
    <row r="32" spans="1:10" s="24" customFormat="1" ht="20.100000000000001" customHeight="1" x14ac:dyDescent="0.2">
      <c r="A32" s="143"/>
      <c r="B32" s="22" t="s">
        <v>6</v>
      </c>
      <c r="C32" s="111">
        <v>33914</v>
      </c>
      <c r="D32" s="111">
        <v>65679</v>
      </c>
      <c r="E32" s="111">
        <v>75465</v>
      </c>
      <c r="F32" s="111">
        <v>68184</v>
      </c>
      <c r="G32" s="111">
        <v>61644</v>
      </c>
      <c r="H32" s="111">
        <v>100743</v>
      </c>
      <c r="I32" s="104">
        <v>405629</v>
      </c>
      <c r="J32" s="75">
        <f>I32/'ABS Estimated Population'!C6</f>
        <v>0.55616204328320551</v>
      </c>
    </row>
    <row r="33" spans="1:10" s="24" customFormat="1" ht="20.100000000000001" customHeight="1" x14ac:dyDescent="0.2">
      <c r="A33" s="143"/>
      <c r="B33" s="22" t="s">
        <v>7</v>
      </c>
      <c r="C33" s="111">
        <v>1162</v>
      </c>
      <c r="D33" s="111">
        <v>3306</v>
      </c>
      <c r="E33" s="111">
        <v>23089</v>
      </c>
      <c r="F33" s="111">
        <v>52056</v>
      </c>
      <c r="G33" s="111">
        <v>51767</v>
      </c>
      <c r="H33" s="111">
        <v>85467</v>
      </c>
      <c r="I33" s="104">
        <v>216847</v>
      </c>
      <c r="J33" s="75">
        <f>I33/'ABS Estimated Population'!C7</f>
        <v>0.19642383206141442</v>
      </c>
    </row>
    <row r="34" spans="1:10" s="24" customFormat="1" ht="20.100000000000001" customHeight="1" x14ac:dyDescent="0.2">
      <c r="A34" s="143"/>
      <c r="B34" s="22" t="s">
        <v>8</v>
      </c>
      <c r="C34" s="111">
        <v>337</v>
      </c>
      <c r="D34" s="111">
        <v>866</v>
      </c>
      <c r="E34" s="111">
        <v>6690</v>
      </c>
      <c r="F34" s="111">
        <v>15610</v>
      </c>
      <c r="G34" s="111">
        <v>16079</v>
      </c>
      <c r="H34" s="111">
        <v>29711</v>
      </c>
      <c r="I34" s="104">
        <v>69293</v>
      </c>
      <c r="J34" s="75">
        <f>I34/'ABS Estimated Population'!C8</f>
        <v>0.30017111048539064</v>
      </c>
    </row>
    <row r="35" spans="1:10" s="24" customFormat="1" ht="20.100000000000001" customHeight="1" x14ac:dyDescent="0.2">
      <c r="A35" s="143"/>
      <c r="B35" s="22" t="s">
        <v>9</v>
      </c>
      <c r="C35" s="111">
        <v>103</v>
      </c>
      <c r="D35" s="111">
        <v>350</v>
      </c>
      <c r="E35" s="111">
        <v>569</v>
      </c>
      <c r="F35" s="111">
        <v>930</v>
      </c>
      <c r="G35" s="111">
        <v>923</v>
      </c>
      <c r="H35" s="111">
        <v>800</v>
      </c>
      <c r="I35" s="104">
        <v>3675</v>
      </c>
      <c r="J35" s="75">
        <f>I35/'ABS Estimated Population'!C9</f>
        <v>3.7280123354095238E-2</v>
      </c>
    </row>
    <row r="36" spans="1:10" s="24" customFormat="1" ht="20.100000000000001" customHeight="1" x14ac:dyDescent="0.2">
      <c r="A36" s="143"/>
      <c r="B36" s="22" t="s">
        <v>10</v>
      </c>
      <c r="C36" s="111">
        <v>502</v>
      </c>
      <c r="D36" s="111">
        <v>1367</v>
      </c>
      <c r="E36" s="111">
        <v>2023</v>
      </c>
      <c r="F36" s="111">
        <v>3023</v>
      </c>
      <c r="G36" s="111">
        <v>2479</v>
      </c>
      <c r="H36" s="111">
        <v>3025</v>
      </c>
      <c r="I36" s="104">
        <v>12419</v>
      </c>
      <c r="J36" s="75">
        <f>I36/'ABS Estimated Population'!C10</f>
        <v>6.902550592210939E-2</v>
      </c>
    </row>
    <row r="37" spans="1:10" s="24" customFormat="1" ht="20.100000000000001" customHeight="1" x14ac:dyDescent="0.2">
      <c r="A37" s="144" t="s">
        <v>18</v>
      </c>
      <c r="B37" s="145"/>
      <c r="C37" s="86">
        <f>SUM(C29:C36)</f>
        <v>47067</v>
      </c>
      <c r="D37" s="86">
        <f t="shared" ref="D37:I37" si="1">SUM(D29:D36)</f>
        <v>104091</v>
      </c>
      <c r="E37" s="86">
        <f t="shared" si="1"/>
        <v>401553</v>
      </c>
      <c r="F37" s="86">
        <f t="shared" si="1"/>
        <v>481843</v>
      </c>
      <c r="G37" s="86">
        <f t="shared" si="1"/>
        <v>437939</v>
      </c>
      <c r="H37" s="86">
        <f t="shared" si="1"/>
        <v>693425</v>
      </c>
      <c r="I37" s="86">
        <f t="shared" si="1"/>
        <v>2165918</v>
      </c>
      <c r="J37" s="76">
        <f>I37/'ABS Estimated Population'!C11</f>
        <v>0.21058828596716234</v>
      </c>
    </row>
    <row r="40" spans="1:10" s="24" customFormat="1" ht="20.100000000000001" customHeight="1" x14ac:dyDescent="0.2">
      <c r="A40" s="144" t="s">
        <v>11</v>
      </c>
      <c r="B40" s="150"/>
      <c r="C40" s="150"/>
      <c r="D40" s="149" t="s">
        <v>20</v>
      </c>
      <c r="E40" s="149"/>
      <c r="F40" s="149"/>
      <c r="G40" s="149"/>
      <c r="H40" s="149"/>
      <c r="I40" s="149"/>
      <c r="J40" s="149"/>
    </row>
    <row r="41" spans="1:10" s="24" customFormat="1" ht="20.100000000000001" customHeight="1" x14ac:dyDescent="0.2">
      <c r="A41" s="150"/>
      <c r="B41" s="150"/>
      <c r="C41" s="150"/>
      <c r="D41" s="22" t="s">
        <v>21</v>
      </c>
      <c r="E41" s="22" t="s">
        <v>12</v>
      </c>
      <c r="F41" s="22" t="s">
        <v>13</v>
      </c>
      <c r="G41" s="22" t="s">
        <v>14</v>
      </c>
      <c r="H41" s="22" t="s">
        <v>15</v>
      </c>
      <c r="I41" s="22" t="s">
        <v>16</v>
      </c>
      <c r="J41" s="22" t="s">
        <v>2</v>
      </c>
    </row>
    <row r="42" spans="1:10" s="24" customFormat="1" ht="20.100000000000001" customHeight="1" x14ac:dyDescent="0.2">
      <c r="A42" s="143" t="s">
        <v>17</v>
      </c>
      <c r="B42" s="166"/>
      <c r="C42" s="22" t="s">
        <v>3</v>
      </c>
      <c r="D42" s="111">
        <v>0</v>
      </c>
      <c r="E42" s="111">
        <v>0</v>
      </c>
      <c r="F42" s="111">
        <v>0</v>
      </c>
      <c r="G42" s="111">
        <v>4</v>
      </c>
      <c r="H42" s="111">
        <v>15</v>
      </c>
      <c r="I42" s="111">
        <v>14</v>
      </c>
      <c r="J42" s="29">
        <v>33</v>
      </c>
    </row>
    <row r="43" spans="1:10" s="24" customFormat="1" ht="20.100000000000001" customHeight="1" x14ac:dyDescent="0.2">
      <c r="A43" s="166"/>
      <c r="B43" s="166"/>
      <c r="C43" s="22" t="s">
        <v>4</v>
      </c>
      <c r="D43" s="111">
        <v>0</v>
      </c>
      <c r="E43" s="111">
        <v>0</v>
      </c>
      <c r="F43" s="111">
        <v>1128</v>
      </c>
      <c r="G43" s="111">
        <v>983</v>
      </c>
      <c r="H43" s="111">
        <v>740</v>
      </c>
      <c r="I43" s="111">
        <v>812</v>
      </c>
      <c r="J43" s="29">
        <v>3663</v>
      </c>
    </row>
    <row r="44" spans="1:10" s="24" customFormat="1" ht="20.100000000000001" customHeight="1" x14ac:dyDescent="0.2">
      <c r="A44" s="166"/>
      <c r="B44" s="166"/>
      <c r="C44" s="22" t="s">
        <v>5</v>
      </c>
      <c r="D44" s="111">
        <v>0</v>
      </c>
      <c r="E44" s="111">
        <v>0</v>
      </c>
      <c r="F44" s="111">
        <v>0</v>
      </c>
      <c r="G44" s="111">
        <v>1</v>
      </c>
      <c r="H44" s="111">
        <v>0</v>
      </c>
      <c r="I44" s="111">
        <v>1</v>
      </c>
      <c r="J44" s="29">
        <v>2</v>
      </c>
    </row>
    <row r="45" spans="1:10" s="24" customFormat="1" ht="20.100000000000001" customHeight="1" x14ac:dyDescent="0.2">
      <c r="A45" s="166"/>
      <c r="B45" s="166"/>
      <c r="C45" s="22" t="s">
        <v>6</v>
      </c>
      <c r="D45" s="111">
        <v>0</v>
      </c>
      <c r="E45" s="111">
        <v>2</v>
      </c>
      <c r="F45" s="111">
        <v>16</v>
      </c>
      <c r="G45" s="111">
        <v>25</v>
      </c>
      <c r="H45" s="111">
        <v>5</v>
      </c>
      <c r="I45" s="111">
        <v>16</v>
      </c>
      <c r="J45" s="29">
        <v>64</v>
      </c>
    </row>
    <row r="46" spans="1:10" s="24" customFormat="1" ht="20.100000000000001" customHeight="1" x14ac:dyDescent="0.2">
      <c r="A46" s="166"/>
      <c r="B46" s="166"/>
      <c r="C46" s="22" t="s">
        <v>7</v>
      </c>
      <c r="D46" s="111">
        <v>0</v>
      </c>
      <c r="E46" s="111">
        <v>0</v>
      </c>
      <c r="F46" s="111">
        <v>203</v>
      </c>
      <c r="G46" s="111">
        <v>402</v>
      </c>
      <c r="H46" s="111">
        <v>261</v>
      </c>
      <c r="I46" s="111">
        <v>415</v>
      </c>
      <c r="J46" s="29">
        <v>1281</v>
      </c>
    </row>
    <row r="47" spans="1:10" s="24" customFormat="1" ht="20.100000000000001" customHeight="1" x14ac:dyDescent="0.2">
      <c r="A47" s="166"/>
      <c r="B47" s="166"/>
      <c r="C47" s="22" t="s">
        <v>8</v>
      </c>
      <c r="D47" s="112">
        <v>0</v>
      </c>
      <c r="E47" s="112">
        <v>0</v>
      </c>
      <c r="F47" s="112">
        <v>0</v>
      </c>
      <c r="G47" s="112">
        <v>0</v>
      </c>
      <c r="H47" s="112">
        <v>0</v>
      </c>
      <c r="I47" s="112">
        <v>0</v>
      </c>
      <c r="J47" s="29">
        <v>0</v>
      </c>
    </row>
    <row r="48" spans="1:10" s="24" customFormat="1" ht="20.100000000000001" customHeight="1" x14ac:dyDescent="0.2">
      <c r="A48" s="166"/>
      <c r="B48" s="166"/>
      <c r="C48" s="22" t="s">
        <v>9</v>
      </c>
      <c r="D48" s="112">
        <v>0</v>
      </c>
      <c r="E48" s="112">
        <v>0</v>
      </c>
      <c r="F48" s="112">
        <v>0</v>
      </c>
      <c r="G48" s="112">
        <v>0</v>
      </c>
      <c r="H48" s="112">
        <v>0</v>
      </c>
      <c r="I48" s="112">
        <v>0</v>
      </c>
      <c r="J48" s="29">
        <v>0</v>
      </c>
    </row>
    <row r="49" spans="1:10" s="24" customFormat="1" ht="20.100000000000001" customHeight="1" x14ac:dyDescent="0.2">
      <c r="A49" s="166"/>
      <c r="B49" s="166"/>
      <c r="C49" s="22" t="s">
        <v>10</v>
      </c>
      <c r="D49" s="112">
        <v>0</v>
      </c>
      <c r="E49" s="112">
        <v>0</v>
      </c>
      <c r="F49" s="112">
        <v>0</v>
      </c>
      <c r="G49" s="112">
        <v>0</v>
      </c>
      <c r="H49" s="112">
        <v>0</v>
      </c>
      <c r="I49" s="112">
        <v>0</v>
      </c>
      <c r="J49" s="29">
        <v>0</v>
      </c>
    </row>
    <row r="50" spans="1:10" s="24" customFormat="1" ht="20.100000000000001" customHeight="1" x14ac:dyDescent="0.2">
      <c r="A50" s="144" t="s">
        <v>18</v>
      </c>
      <c r="B50" s="150"/>
      <c r="C50" s="150"/>
      <c r="D50" s="47">
        <f t="shared" ref="D50:I50" si="2">SUM(D42:D49)</f>
        <v>0</v>
      </c>
      <c r="E50" s="47">
        <f t="shared" si="2"/>
        <v>2</v>
      </c>
      <c r="F50" s="47">
        <f t="shared" si="2"/>
        <v>1347</v>
      </c>
      <c r="G50" s="47">
        <f t="shared" si="2"/>
        <v>1415</v>
      </c>
      <c r="H50" s="47">
        <f t="shared" si="2"/>
        <v>1021</v>
      </c>
      <c r="I50" s="47">
        <f t="shared" si="2"/>
        <v>1258</v>
      </c>
      <c r="J50" s="65">
        <f t="shared" ref="J50" si="3">SUM(D50:I50)</f>
        <v>5043</v>
      </c>
    </row>
    <row r="51" spans="1:10" s="24" customFormat="1" ht="20.100000000000001" customHeight="1" x14ac:dyDescent="0.2"/>
    <row r="52" spans="1:10" s="13" customFormat="1" ht="20.100000000000001" customHeight="1" x14ac:dyDescent="0.2">
      <c r="A52" s="170" t="s">
        <v>19</v>
      </c>
      <c r="B52" s="171"/>
      <c r="C52" s="171"/>
      <c r="D52" s="171"/>
      <c r="E52" s="171"/>
      <c r="F52" s="171"/>
      <c r="G52" s="171"/>
      <c r="H52" s="171"/>
      <c r="I52" s="171"/>
      <c r="J52" s="171"/>
    </row>
    <row r="53" spans="1:10" s="13" customFormat="1" ht="20.100000000000001" customHeight="1" x14ac:dyDescent="0.2">
      <c r="A53" s="172" t="s">
        <v>49</v>
      </c>
      <c r="B53" s="172"/>
      <c r="C53" s="172"/>
      <c r="D53" s="172"/>
      <c r="E53" s="172"/>
      <c r="F53" s="172"/>
      <c r="G53" s="172"/>
      <c r="H53" s="172"/>
      <c r="I53" s="172"/>
      <c r="J53" s="172"/>
    </row>
    <row r="54" spans="1:10" s="13" customFormat="1" ht="20.100000000000001" customHeight="1" x14ac:dyDescent="0.2">
      <c r="A54" s="172"/>
      <c r="B54" s="172"/>
      <c r="C54" s="172"/>
      <c r="D54" s="172"/>
      <c r="E54" s="172"/>
      <c r="F54" s="172"/>
      <c r="G54" s="172"/>
      <c r="H54" s="172"/>
      <c r="I54" s="172"/>
      <c r="J54" s="172"/>
    </row>
    <row r="55" spans="1:10" s="13" customFormat="1" ht="20.100000000000001" customHeight="1" x14ac:dyDescent="0.2">
      <c r="A55" s="169" t="s">
        <v>38</v>
      </c>
      <c r="B55" s="169"/>
      <c r="C55" s="169"/>
      <c r="D55" s="169"/>
      <c r="E55" s="169"/>
      <c r="F55" s="169"/>
      <c r="G55" s="169"/>
      <c r="H55" s="169"/>
      <c r="I55" s="169"/>
      <c r="J55" s="169"/>
    </row>
    <row r="56" spans="1:10" s="13" customFormat="1" ht="20.100000000000001" customHeight="1" x14ac:dyDescent="0.2">
      <c r="A56" s="174" t="s">
        <v>30</v>
      </c>
      <c r="B56" s="175"/>
      <c r="C56" s="175"/>
      <c r="D56" s="175"/>
      <c r="E56" s="175"/>
      <c r="F56" s="175"/>
      <c r="G56" s="175"/>
      <c r="H56" s="175"/>
      <c r="I56" s="175"/>
      <c r="J56" s="175"/>
    </row>
    <row r="57" spans="1:10" s="13" customFormat="1" ht="6.75" customHeight="1" x14ac:dyDescent="0.2">
      <c r="A57" s="172" t="s">
        <v>31</v>
      </c>
      <c r="B57" s="173"/>
      <c r="C57" s="173"/>
      <c r="D57" s="173"/>
      <c r="E57" s="173"/>
      <c r="F57" s="173"/>
      <c r="G57" s="173"/>
      <c r="H57" s="173"/>
      <c r="I57" s="173"/>
      <c r="J57" s="173"/>
    </row>
    <row r="58" spans="1:10" s="13" customFormat="1" ht="6.75" customHeight="1" x14ac:dyDescent="0.2">
      <c r="A58" s="173"/>
      <c r="B58" s="173"/>
      <c r="C58" s="173"/>
      <c r="D58" s="173"/>
      <c r="E58" s="173"/>
      <c r="F58" s="173"/>
      <c r="G58" s="173"/>
      <c r="H58" s="173"/>
      <c r="I58" s="173"/>
      <c r="J58" s="173"/>
    </row>
    <row r="59" spans="1:10" ht="20.100000000000001" customHeight="1" x14ac:dyDescent="0.2">
      <c r="A59" s="167" t="s">
        <v>51</v>
      </c>
      <c r="B59" s="168"/>
      <c r="C59" s="168"/>
      <c r="D59" s="168"/>
      <c r="E59" s="168"/>
      <c r="F59" s="168"/>
      <c r="G59" s="168"/>
      <c r="H59" s="168"/>
      <c r="I59" s="168"/>
      <c r="J59" s="168"/>
    </row>
  </sheetData>
  <mergeCells count="22">
    <mergeCell ref="A1:B2"/>
    <mergeCell ref="C27:J27"/>
    <mergeCell ref="A3:A10"/>
    <mergeCell ref="A11:B11"/>
    <mergeCell ref="A37:B37"/>
    <mergeCell ref="A29:A36"/>
    <mergeCell ref="C1:E1"/>
    <mergeCell ref="C14:J14"/>
    <mergeCell ref="A27:B28"/>
    <mergeCell ref="A14:B15"/>
    <mergeCell ref="A16:A23"/>
    <mergeCell ref="A24:B24"/>
    <mergeCell ref="A59:J59"/>
    <mergeCell ref="A55:J55"/>
    <mergeCell ref="D40:J40"/>
    <mergeCell ref="A40:C41"/>
    <mergeCell ref="A52:J52"/>
    <mergeCell ref="A53:J54"/>
    <mergeCell ref="A42:B49"/>
    <mergeCell ref="A57:J58"/>
    <mergeCell ref="A56:J56"/>
    <mergeCell ref="A50:C50"/>
  </mergeCells>
  <phoneticPr fontId="5" type="noConversion"/>
  <pageMargins left="0.23622047244094491" right="0.23622047244094491" top="0.74803149606299213" bottom="0.74803149606299213" header="0.31496062992125984" footer="0.31496062992125984"/>
  <pageSetup paperSize="9" scale="50" orientation="portrait" r:id="rId1"/>
  <headerFooter alignWithMargins="0">
    <oddHeader xml:space="preserve">&amp;C&amp;"Arial,Bold"The Australian Organ Donor  Register
Intent Registrations 
as at 28/02/2023
</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5">
    <pageSetUpPr fitToPage="1"/>
  </sheetPr>
  <dimension ref="A1:M59"/>
  <sheetViews>
    <sheetView view="pageLayout" zoomScaleNormal="100" workbookViewId="0">
      <selection activeCell="A53" sqref="A53:J54"/>
    </sheetView>
  </sheetViews>
  <sheetFormatPr defaultColWidth="9.140625" defaultRowHeight="20.100000000000001" customHeight="1" x14ac:dyDescent="0.2"/>
  <cols>
    <col min="1" max="2" width="8.7109375" style="35" customWidth="1"/>
    <col min="3" max="11" width="12.7109375" style="35" customWidth="1"/>
    <col min="12" max="38" width="12.7109375" style="26" customWidth="1"/>
    <col min="39" max="16384" width="9.140625" style="26"/>
  </cols>
  <sheetData>
    <row r="1" spans="1:11" s="24" customFormat="1" ht="20.100000000000001" customHeight="1" x14ac:dyDescent="0.2">
      <c r="A1" s="155" t="s">
        <v>11</v>
      </c>
      <c r="B1" s="156"/>
      <c r="C1" s="146"/>
      <c r="D1" s="147"/>
      <c r="E1" s="148"/>
      <c r="F1" s="33"/>
      <c r="G1" s="33"/>
      <c r="H1" s="33"/>
      <c r="I1" s="33"/>
      <c r="J1" s="33"/>
      <c r="K1" s="33"/>
    </row>
    <row r="2" spans="1:11" s="13" customFormat="1" ht="50.1" customHeight="1" x14ac:dyDescent="0.2">
      <c r="A2" s="156"/>
      <c r="B2" s="156"/>
      <c r="C2" s="10" t="s">
        <v>22</v>
      </c>
      <c r="D2" s="10" t="s">
        <v>23</v>
      </c>
      <c r="E2" s="14" t="s">
        <v>24</v>
      </c>
      <c r="F2" s="36"/>
      <c r="G2" s="27"/>
      <c r="H2" s="27"/>
      <c r="I2" s="27"/>
      <c r="J2" s="27"/>
      <c r="K2" s="27"/>
    </row>
    <row r="3" spans="1:11" s="24" customFormat="1" ht="20.100000000000001" customHeight="1" x14ac:dyDescent="0.2">
      <c r="A3" s="143" t="s">
        <v>17</v>
      </c>
      <c r="B3" s="22" t="s">
        <v>3</v>
      </c>
      <c r="C3" s="111">
        <v>1835915</v>
      </c>
      <c r="D3" s="109">
        <v>0.42680000000000001</v>
      </c>
      <c r="E3" s="16">
        <f>IF(C3=0,0,(C3-'Feb 23'!C3)/'Feb 23'!C3)</f>
        <v>-1.6011249264108823E-4</v>
      </c>
      <c r="F3" s="37"/>
      <c r="G3" s="33"/>
      <c r="H3" s="33"/>
      <c r="I3" s="33"/>
      <c r="J3" s="33"/>
      <c r="K3" s="33"/>
    </row>
    <row r="4" spans="1:11" s="24" customFormat="1" ht="20.100000000000001" customHeight="1" x14ac:dyDescent="0.2">
      <c r="A4" s="143"/>
      <c r="B4" s="22" t="s">
        <v>4</v>
      </c>
      <c r="C4" s="111">
        <v>458570</v>
      </c>
      <c r="D4" s="109">
        <v>0.1066</v>
      </c>
      <c r="E4" s="16">
        <f>IF(C4=0,0,(C4-'Feb 23'!C4)/'Feb 23'!C4)</f>
        <v>-3.3135537427897508E-4</v>
      </c>
      <c r="F4" s="37"/>
      <c r="G4" s="33"/>
      <c r="H4" s="33"/>
      <c r="I4" s="33"/>
      <c r="J4" s="33"/>
      <c r="K4" s="33"/>
    </row>
    <row r="5" spans="1:11" s="24" customFormat="1" ht="20.100000000000001" customHeight="1" x14ac:dyDescent="0.2">
      <c r="A5" s="143"/>
      <c r="B5" s="22" t="s">
        <v>5</v>
      </c>
      <c r="C5" s="111">
        <v>632889</v>
      </c>
      <c r="D5" s="109">
        <v>0.14710000000000001</v>
      </c>
      <c r="E5" s="16">
        <f>IF(C5=0,0,(C5-'Feb 23'!C5)/'Feb 23'!C5)</f>
        <v>-2.7327497148778475E-4</v>
      </c>
      <c r="F5" s="37"/>
      <c r="G5" s="33"/>
      <c r="H5" s="33"/>
      <c r="I5" s="33"/>
      <c r="J5" s="33"/>
      <c r="K5" s="33"/>
    </row>
    <row r="6" spans="1:11" s="24" customFormat="1" ht="20.100000000000001" customHeight="1" x14ac:dyDescent="0.2">
      <c r="A6" s="143"/>
      <c r="B6" s="22" t="s">
        <v>6</v>
      </c>
      <c r="C6" s="111">
        <v>760511</v>
      </c>
      <c r="D6" s="109">
        <v>0.17680000000000001</v>
      </c>
      <c r="E6" s="16">
        <f>IF(C6=0,0,(C6-'Feb 23'!C6)/'Feb 23'!C6)</f>
        <v>2.2667638387909189E-3</v>
      </c>
      <c r="F6" s="37"/>
      <c r="G6" s="33"/>
      <c r="H6" s="33"/>
      <c r="I6" s="33"/>
      <c r="J6" s="33"/>
      <c r="K6" s="33"/>
    </row>
    <row r="7" spans="1:11" s="24" customFormat="1" ht="20.100000000000001" customHeight="1" x14ac:dyDescent="0.2">
      <c r="A7" s="143"/>
      <c r="B7" s="22" t="s">
        <v>7</v>
      </c>
      <c r="C7" s="111">
        <v>437215</v>
      </c>
      <c r="D7" s="109">
        <v>0.1016</v>
      </c>
      <c r="E7" s="16">
        <f>IF(C7=0,0,(C7-'Feb 23'!C7)/'Feb 23'!C7)</f>
        <v>-1.852292268852219E-4</v>
      </c>
      <c r="F7" s="37"/>
      <c r="G7" s="33"/>
      <c r="H7" s="33"/>
      <c r="I7" s="33"/>
      <c r="J7" s="33"/>
      <c r="K7" s="33"/>
    </row>
    <row r="8" spans="1:11" s="24" customFormat="1" ht="20.100000000000001" customHeight="1" x14ac:dyDescent="0.2">
      <c r="A8" s="143"/>
      <c r="B8" s="22" t="s">
        <v>8</v>
      </c>
      <c r="C8" s="111">
        <v>137420</v>
      </c>
      <c r="D8" s="109">
        <v>3.1899999999999998E-2</v>
      </c>
      <c r="E8" s="16">
        <f>IF(C8=0,0,(C8-'Feb 23'!C8)/'Feb 23'!C8)</f>
        <v>-4.6550871374123533E-4</v>
      </c>
      <c r="F8" s="37"/>
      <c r="G8" s="33"/>
      <c r="H8" s="33"/>
      <c r="I8" s="33"/>
      <c r="J8" s="33"/>
      <c r="K8" s="33"/>
    </row>
    <row r="9" spans="1:11" s="24" customFormat="1" ht="20.100000000000001" customHeight="1" x14ac:dyDescent="0.2">
      <c r="A9" s="143"/>
      <c r="B9" s="22" t="s">
        <v>9</v>
      </c>
      <c r="C9" s="111">
        <v>8519</v>
      </c>
      <c r="D9" s="109">
        <v>2.0999999999999999E-3</v>
      </c>
      <c r="E9" s="16">
        <f>IF(C9=0,0,(C9-'Feb 23'!C9)/'Feb 23'!C9)</f>
        <v>-1.9915651358950329E-3</v>
      </c>
      <c r="F9" s="37"/>
      <c r="G9" s="33"/>
      <c r="H9" s="33"/>
      <c r="I9" s="33"/>
      <c r="J9" s="33"/>
      <c r="K9" s="33"/>
    </row>
    <row r="10" spans="1:11" s="24" customFormat="1" ht="20.100000000000001" customHeight="1" x14ac:dyDescent="0.2">
      <c r="A10" s="143"/>
      <c r="B10" s="22" t="s">
        <v>10</v>
      </c>
      <c r="C10" s="111">
        <v>30426</v>
      </c>
      <c r="D10" s="109">
        <v>7.1000000000000004E-3</v>
      </c>
      <c r="E10" s="16">
        <f>IF(C10=0,0,(C10-'Feb 23'!C10)/'Feb 23'!C10)</f>
        <v>-1.7716535433070866E-3</v>
      </c>
      <c r="F10" s="37"/>
      <c r="G10" s="33"/>
      <c r="H10" s="33"/>
      <c r="I10" s="33"/>
      <c r="J10" s="33"/>
      <c r="K10" s="33"/>
    </row>
    <row r="11" spans="1:11" s="13" customFormat="1" ht="20.100000000000001" customHeight="1" x14ac:dyDescent="0.2">
      <c r="A11" s="144" t="s">
        <v>18</v>
      </c>
      <c r="B11" s="145"/>
      <c r="C11" s="63">
        <f>SUM(C3:C10)</f>
        <v>4301465</v>
      </c>
      <c r="D11" s="20">
        <f>SUM(D3:D10)</f>
        <v>1</v>
      </c>
      <c r="E11" s="21">
        <f>IF(C11=0,0,(C11-'Feb 23'!C11)/'Feb 23'!C11)</f>
        <v>2.0578619628050171E-4</v>
      </c>
      <c r="F11" s="38"/>
      <c r="G11" s="27"/>
      <c r="H11" s="27"/>
      <c r="I11" s="27"/>
      <c r="J11" s="27"/>
      <c r="K11" s="27"/>
    </row>
    <row r="14" spans="1:11" s="24" customFormat="1" ht="20.100000000000001" customHeight="1" x14ac:dyDescent="0.2">
      <c r="A14" s="144" t="s">
        <v>11</v>
      </c>
      <c r="B14" s="144"/>
      <c r="C14" s="151" t="s">
        <v>1</v>
      </c>
      <c r="D14" s="147"/>
      <c r="E14" s="147"/>
      <c r="F14" s="147"/>
      <c r="G14" s="147"/>
      <c r="H14" s="147"/>
      <c r="I14" s="147"/>
      <c r="J14" s="185"/>
      <c r="K14" s="33"/>
    </row>
    <row r="15" spans="1:11" s="24" customFormat="1" ht="39.950000000000003" customHeight="1" x14ac:dyDescent="0.2">
      <c r="A15" s="144"/>
      <c r="B15" s="144"/>
      <c r="C15" s="22" t="s">
        <v>21</v>
      </c>
      <c r="D15" s="22" t="s">
        <v>12</v>
      </c>
      <c r="E15" s="22" t="s">
        <v>13</v>
      </c>
      <c r="F15" s="22" t="s">
        <v>14</v>
      </c>
      <c r="G15" s="22" t="s">
        <v>15</v>
      </c>
      <c r="H15" s="22" t="s">
        <v>16</v>
      </c>
      <c r="I15" s="22" t="s">
        <v>2</v>
      </c>
      <c r="J15" s="23" t="s">
        <v>26</v>
      </c>
      <c r="K15" s="33"/>
    </row>
    <row r="16" spans="1:11" s="24" customFormat="1" ht="20.100000000000001" customHeight="1" x14ac:dyDescent="0.2">
      <c r="A16" s="143" t="s">
        <v>17</v>
      </c>
      <c r="B16" s="22" t="s">
        <v>3</v>
      </c>
      <c r="C16" s="111">
        <v>13271</v>
      </c>
      <c r="D16" s="111">
        <v>20013</v>
      </c>
      <c r="E16" s="111">
        <v>154422</v>
      </c>
      <c r="F16" s="111">
        <v>206203</v>
      </c>
      <c r="G16" s="111">
        <v>193632</v>
      </c>
      <c r="H16" s="111">
        <v>303129</v>
      </c>
      <c r="I16" s="122">
        <v>890670</v>
      </c>
      <c r="J16" s="123">
        <f>I16/'[1]ABS Estimated Population'!D3</f>
        <v>0.28284100446711397</v>
      </c>
      <c r="K16" s="33"/>
    </row>
    <row r="17" spans="1:11" s="24" customFormat="1" ht="20.100000000000001" customHeight="1" x14ac:dyDescent="0.2">
      <c r="A17" s="143"/>
      <c r="B17" s="22" t="s">
        <v>4</v>
      </c>
      <c r="C17" s="111">
        <v>14175</v>
      </c>
      <c r="D17" s="111">
        <v>23945</v>
      </c>
      <c r="E17" s="111">
        <v>51156</v>
      </c>
      <c r="F17" s="111">
        <v>59111</v>
      </c>
      <c r="G17" s="111">
        <v>48410</v>
      </c>
      <c r="H17" s="111">
        <v>67072</v>
      </c>
      <c r="I17" s="122">
        <v>263869</v>
      </c>
      <c r="J17" s="123">
        <f>I17/'[1]ABS Estimated Population'!D4</f>
        <v>0.10592626521288301</v>
      </c>
      <c r="K17" s="33"/>
    </row>
    <row r="18" spans="1:11" s="24" customFormat="1" ht="20.100000000000001" customHeight="1" x14ac:dyDescent="0.2">
      <c r="A18" s="143"/>
      <c r="B18" s="22" t="s">
        <v>5</v>
      </c>
      <c r="C18" s="111">
        <v>11817</v>
      </c>
      <c r="D18" s="111">
        <v>21839</v>
      </c>
      <c r="E18" s="111">
        <v>83985</v>
      </c>
      <c r="F18" s="111">
        <v>78144</v>
      </c>
      <c r="G18" s="111">
        <v>56526</v>
      </c>
      <c r="H18" s="111">
        <v>58916</v>
      </c>
      <c r="I18" s="122">
        <v>311227</v>
      </c>
      <c r="J18" s="123">
        <f>I18/'[1]ABS Estimated Population'!D5</f>
        <v>0.16019136884311408</v>
      </c>
      <c r="K18" s="33"/>
    </row>
    <row r="19" spans="1:11" s="24" customFormat="1" ht="20.100000000000001" customHeight="1" x14ac:dyDescent="0.2">
      <c r="A19" s="143"/>
      <c r="B19" s="22" t="s">
        <v>6</v>
      </c>
      <c r="C19" s="111">
        <v>32663</v>
      </c>
      <c r="D19" s="111">
        <v>53641</v>
      </c>
      <c r="E19" s="111">
        <v>64493</v>
      </c>
      <c r="F19" s="111">
        <v>59461</v>
      </c>
      <c r="G19" s="111">
        <v>56129</v>
      </c>
      <c r="H19" s="111">
        <v>87566</v>
      </c>
      <c r="I19" s="122">
        <v>353953</v>
      </c>
      <c r="J19" s="124">
        <f>I19/'[1]ABS Estimated Population'!D6</f>
        <v>0.50124265206733409</v>
      </c>
      <c r="K19" s="33"/>
    </row>
    <row r="20" spans="1:11" s="24" customFormat="1" ht="20.100000000000001" customHeight="1" x14ac:dyDescent="0.2">
      <c r="A20" s="143"/>
      <c r="B20" s="22" t="s">
        <v>7</v>
      </c>
      <c r="C20" s="111">
        <v>4518</v>
      </c>
      <c r="D20" s="111">
        <v>7724</v>
      </c>
      <c r="E20" s="111">
        <v>25097</v>
      </c>
      <c r="F20" s="111">
        <v>51964</v>
      </c>
      <c r="G20" s="111">
        <v>51320</v>
      </c>
      <c r="H20" s="111">
        <v>78482</v>
      </c>
      <c r="I20" s="122">
        <v>219105</v>
      </c>
      <c r="J20" s="124">
        <f>I20/'[1]ABS Estimated Population'!D7</f>
        <v>0.21153112796327495</v>
      </c>
      <c r="K20" s="33"/>
    </row>
    <row r="21" spans="1:11" s="24" customFormat="1" ht="20.100000000000001" customHeight="1" x14ac:dyDescent="0.2">
      <c r="A21" s="143"/>
      <c r="B21" s="22" t="s">
        <v>8</v>
      </c>
      <c r="C21" s="111">
        <v>1397</v>
      </c>
      <c r="D21" s="111">
        <v>2182</v>
      </c>
      <c r="E21" s="111">
        <v>7168</v>
      </c>
      <c r="F21" s="111">
        <v>15023</v>
      </c>
      <c r="G21" s="111">
        <v>15905</v>
      </c>
      <c r="H21" s="111">
        <v>26476</v>
      </c>
      <c r="I21" s="122">
        <v>68151</v>
      </c>
      <c r="J21" s="124">
        <f>I21/'[1]ABS Estimated Population'!D8</f>
        <v>0.32148821148566414</v>
      </c>
      <c r="K21" s="33"/>
    </row>
    <row r="22" spans="1:11" s="24" customFormat="1" ht="20.100000000000001" customHeight="1" x14ac:dyDescent="0.2">
      <c r="A22" s="143"/>
      <c r="B22" s="22" t="s">
        <v>9</v>
      </c>
      <c r="C22" s="108">
        <v>328</v>
      </c>
      <c r="D22" s="108">
        <v>837</v>
      </c>
      <c r="E22" s="108">
        <v>891</v>
      </c>
      <c r="F22" s="111">
        <v>1174</v>
      </c>
      <c r="G22" s="108">
        <v>891</v>
      </c>
      <c r="H22" s="108">
        <v>724</v>
      </c>
      <c r="I22" s="122">
        <v>4845</v>
      </c>
      <c r="J22" s="124">
        <f>I22/'[1]ABS Estimated Population'!D9</f>
        <v>5.5063075349471531E-2</v>
      </c>
      <c r="K22" s="33"/>
    </row>
    <row r="23" spans="1:11" s="24" customFormat="1" ht="20.100000000000001" customHeight="1" x14ac:dyDescent="0.2">
      <c r="A23" s="143"/>
      <c r="B23" s="22" t="s">
        <v>10</v>
      </c>
      <c r="C23" s="111">
        <v>1600</v>
      </c>
      <c r="D23" s="111">
        <v>2581</v>
      </c>
      <c r="E23" s="111">
        <v>3234</v>
      </c>
      <c r="F23" s="111">
        <v>4024</v>
      </c>
      <c r="G23" s="111">
        <v>3086</v>
      </c>
      <c r="H23" s="111">
        <v>3505</v>
      </c>
      <c r="I23" s="122">
        <v>18030</v>
      </c>
      <c r="J23" s="124">
        <f>I23/'[1]ABS Estimated Population'!D10</f>
        <v>0.11204951805656543</v>
      </c>
      <c r="K23" s="33"/>
    </row>
    <row r="24" spans="1:11" s="24" customFormat="1" ht="20.100000000000001" customHeight="1" x14ac:dyDescent="0.2">
      <c r="A24" s="144" t="s">
        <v>18</v>
      </c>
      <c r="B24" s="145"/>
      <c r="C24" s="63">
        <f>SUM(C16:C23)</f>
        <v>79769</v>
      </c>
      <c r="D24" s="63">
        <f t="shared" ref="D24:I24" si="0">SUM(D16:D23)</f>
        <v>132762</v>
      </c>
      <c r="E24" s="63">
        <f t="shared" si="0"/>
        <v>390446</v>
      </c>
      <c r="F24" s="63">
        <f t="shared" si="0"/>
        <v>475104</v>
      </c>
      <c r="G24" s="63">
        <f t="shared" si="0"/>
        <v>425899</v>
      </c>
      <c r="H24" s="63">
        <f t="shared" si="0"/>
        <v>625870</v>
      </c>
      <c r="I24" s="63">
        <f t="shared" si="0"/>
        <v>2129850</v>
      </c>
      <c r="J24" s="76">
        <f>I24/'ABS Estimated Population'!D11</f>
        <v>0.20052139233784869</v>
      </c>
      <c r="K24" s="33"/>
    </row>
    <row r="27" spans="1:11" s="24" customFormat="1" ht="20.100000000000001" customHeight="1" x14ac:dyDescent="0.2">
      <c r="A27" s="144" t="s">
        <v>11</v>
      </c>
      <c r="B27" s="144"/>
      <c r="C27" s="153" t="s">
        <v>0</v>
      </c>
      <c r="D27" s="154"/>
      <c r="E27" s="154"/>
      <c r="F27" s="154"/>
      <c r="G27" s="154"/>
      <c r="H27" s="154"/>
      <c r="I27" s="154"/>
      <c r="J27" s="185"/>
      <c r="K27" s="33"/>
    </row>
    <row r="28" spans="1:11" s="24" customFormat="1" ht="39.950000000000003" customHeight="1" x14ac:dyDescent="0.2">
      <c r="A28" s="144"/>
      <c r="B28" s="144"/>
      <c r="C28" s="22" t="s">
        <v>21</v>
      </c>
      <c r="D28" s="22" t="s">
        <v>12</v>
      </c>
      <c r="E28" s="22" t="s">
        <v>13</v>
      </c>
      <c r="F28" s="22" t="s">
        <v>14</v>
      </c>
      <c r="G28" s="22" t="s">
        <v>15</v>
      </c>
      <c r="H28" s="22" t="s">
        <v>16</v>
      </c>
      <c r="I28" s="22" t="s">
        <v>2</v>
      </c>
      <c r="J28" s="23" t="s">
        <v>26</v>
      </c>
      <c r="K28" s="33"/>
    </row>
    <row r="29" spans="1:11" s="24" customFormat="1" ht="20.100000000000001" customHeight="1" x14ac:dyDescent="0.2">
      <c r="A29" s="143" t="s">
        <v>17</v>
      </c>
      <c r="B29" s="22" t="s">
        <v>3</v>
      </c>
      <c r="C29" s="111">
        <v>3871</v>
      </c>
      <c r="D29" s="111">
        <v>8506</v>
      </c>
      <c r="E29" s="111">
        <v>160371</v>
      </c>
      <c r="F29" s="111">
        <v>212480</v>
      </c>
      <c r="G29" s="111">
        <v>205730</v>
      </c>
      <c r="H29" s="111">
        <v>354254</v>
      </c>
      <c r="I29" s="122">
        <v>945212</v>
      </c>
      <c r="J29" s="124">
        <f>I29/'[1]ABS Estimated Population'!C3</f>
        <v>0.31055223516246455</v>
      </c>
      <c r="K29" s="33"/>
    </row>
    <row r="30" spans="1:11" s="24" customFormat="1" ht="20.100000000000001" customHeight="1" x14ac:dyDescent="0.2">
      <c r="A30" s="143"/>
      <c r="B30" s="22" t="s">
        <v>4</v>
      </c>
      <c r="C30" s="111">
        <v>4175</v>
      </c>
      <c r="D30" s="111">
        <v>11629</v>
      </c>
      <c r="E30" s="111">
        <v>37830</v>
      </c>
      <c r="F30" s="111">
        <v>42778</v>
      </c>
      <c r="G30" s="111">
        <v>38930</v>
      </c>
      <c r="H30" s="111">
        <v>55697</v>
      </c>
      <c r="I30" s="122">
        <v>191039</v>
      </c>
      <c r="J30" s="124">
        <f>I30/'[1]ABS Estimated Population'!C4</f>
        <v>7.9934876835459398E-2</v>
      </c>
      <c r="K30" s="33"/>
    </row>
    <row r="31" spans="1:11" s="24" customFormat="1" ht="20.100000000000001" customHeight="1" x14ac:dyDescent="0.2">
      <c r="A31" s="143"/>
      <c r="B31" s="22" t="s">
        <v>5</v>
      </c>
      <c r="C31" s="111">
        <v>2923</v>
      </c>
      <c r="D31" s="111">
        <v>11613</v>
      </c>
      <c r="E31" s="111">
        <v>93838</v>
      </c>
      <c r="F31" s="111">
        <v>86811</v>
      </c>
      <c r="G31" s="111">
        <v>60582</v>
      </c>
      <c r="H31" s="111">
        <v>65893</v>
      </c>
      <c r="I31" s="122">
        <v>321660</v>
      </c>
      <c r="J31" s="124">
        <f>I31/'[1]ABS Estimated Population'!C5</f>
        <v>0.17048065410807708</v>
      </c>
      <c r="K31" s="33"/>
    </row>
    <row r="32" spans="1:11" s="24" customFormat="1" ht="20.100000000000001" customHeight="1" x14ac:dyDescent="0.2">
      <c r="A32" s="143"/>
      <c r="B32" s="22" t="s">
        <v>6</v>
      </c>
      <c r="C32" s="111">
        <v>33889</v>
      </c>
      <c r="D32" s="111">
        <v>65712</v>
      </c>
      <c r="E32" s="111">
        <v>75614</v>
      </c>
      <c r="F32" s="111">
        <v>68245</v>
      </c>
      <c r="G32" s="111">
        <v>61736</v>
      </c>
      <c r="H32" s="111">
        <v>101298</v>
      </c>
      <c r="I32" s="122">
        <v>406494</v>
      </c>
      <c r="J32" s="124">
        <f>I32/'[1]ABS Estimated Population'!C6</f>
        <v>0.59579376583860122</v>
      </c>
      <c r="K32" s="33"/>
    </row>
    <row r="33" spans="1:13" s="24" customFormat="1" ht="20.100000000000001" customHeight="1" x14ac:dyDescent="0.2">
      <c r="A33" s="143"/>
      <c r="B33" s="22" t="s">
        <v>7</v>
      </c>
      <c r="C33" s="111">
        <v>1157</v>
      </c>
      <c r="D33" s="111">
        <v>3271</v>
      </c>
      <c r="E33" s="111">
        <v>22804</v>
      </c>
      <c r="F33" s="111">
        <v>51916</v>
      </c>
      <c r="G33" s="111">
        <v>51840</v>
      </c>
      <c r="H33" s="111">
        <v>85841</v>
      </c>
      <c r="I33" s="122">
        <v>216829</v>
      </c>
      <c r="J33" s="124">
        <f>I33/'[1]ABS Estimated Population'!C7</f>
        <v>0.20713864013710592</v>
      </c>
      <c r="K33" s="33"/>
    </row>
    <row r="34" spans="1:13" s="24" customFormat="1" ht="20.100000000000001" customHeight="1" x14ac:dyDescent="0.2">
      <c r="A34" s="143"/>
      <c r="B34" s="22" t="s">
        <v>8</v>
      </c>
      <c r="C34" s="108">
        <v>334</v>
      </c>
      <c r="D34" s="108">
        <v>859</v>
      </c>
      <c r="E34" s="111">
        <v>6604</v>
      </c>
      <c r="F34" s="111">
        <v>15590</v>
      </c>
      <c r="G34" s="111">
        <v>16026</v>
      </c>
      <c r="H34" s="111">
        <v>29856</v>
      </c>
      <c r="I34" s="122">
        <v>69269</v>
      </c>
      <c r="J34" s="124">
        <f>I34/'[1]ABS Estimated Population'!C8</f>
        <v>0.33535053278271859</v>
      </c>
      <c r="K34" s="33"/>
    </row>
    <row r="35" spans="1:13" s="24" customFormat="1" ht="20.100000000000001" customHeight="1" x14ac:dyDescent="0.2">
      <c r="A35" s="143"/>
      <c r="B35" s="22" t="s">
        <v>9</v>
      </c>
      <c r="C35" s="108">
        <v>105</v>
      </c>
      <c r="D35" s="108">
        <v>352</v>
      </c>
      <c r="E35" s="108">
        <v>565</v>
      </c>
      <c r="F35" s="111">
        <v>928</v>
      </c>
      <c r="G35" s="108">
        <v>924</v>
      </c>
      <c r="H35" s="108">
        <v>800</v>
      </c>
      <c r="I35" s="122">
        <v>3674</v>
      </c>
      <c r="J35" s="124">
        <f>I35/'[1]ABS Estimated Population'!C9</f>
        <v>3.6879033958021744E-2</v>
      </c>
      <c r="K35" s="33"/>
    </row>
    <row r="36" spans="1:13" s="24" customFormat="1" ht="20.100000000000001" customHeight="1" x14ac:dyDescent="0.2">
      <c r="A36" s="143"/>
      <c r="B36" s="22" t="s">
        <v>10</v>
      </c>
      <c r="C36" s="108">
        <v>500</v>
      </c>
      <c r="D36" s="111">
        <v>1365</v>
      </c>
      <c r="E36" s="111">
        <v>2009</v>
      </c>
      <c r="F36" s="111">
        <v>3005</v>
      </c>
      <c r="G36" s="111">
        <v>2483</v>
      </c>
      <c r="H36" s="111">
        <v>3034</v>
      </c>
      <c r="I36" s="122">
        <v>12396</v>
      </c>
      <c r="J36" s="124">
        <f>I36/'[1]ABS Estimated Population'!C10</f>
        <v>7.9665809768637533E-2</v>
      </c>
      <c r="K36" s="33"/>
    </row>
    <row r="37" spans="1:13" s="24" customFormat="1" ht="20.100000000000001" customHeight="1" x14ac:dyDescent="0.2">
      <c r="A37" s="144" t="s">
        <v>18</v>
      </c>
      <c r="B37" s="145"/>
      <c r="C37" s="63">
        <f>SUM(C29:C36)</f>
        <v>46954</v>
      </c>
      <c r="D37" s="63">
        <f t="shared" ref="D37:I37" si="1">SUM(D29:D36)</f>
        <v>103307</v>
      </c>
      <c r="E37" s="63">
        <f t="shared" si="1"/>
        <v>399635</v>
      </c>
      <c r="F37" s="63">
        <f t="shared" si="1"/>
        <v>481753</v>
      </c>
      <c r="G37" s="63">
        <f t="shared" si="1"/>
        <v>438251</v>
      </c>
      <c r="H37" s="63">
        <f t="shared" si="1"/>
        <v>696673</v>
      </c>
      <c r="I37" s="63">
        <f t="shared" si="1"/>
        <v>2166573</v>
      </c>
      <c r="J37" s="76">
        <f>I37/'ABS Estimated Population'!C11</f>
        <v>0.21065197043135189</v>
      </c>
      <c r="K37" s="33"/>
    </row>
    <row r="40" spans="1:13" s="24" customFormat="1" ht="20.100000000000001" customHeight="1" x14ac:dyDescent="0.2">
      <c r="A40" s="144" t="s">
        <v>11</v>
      </c>
      <c r="B40" s="150"/>
      <c r="C40" s="150"/>
      <c r="D40" s="149" t="s">
        <v>20</v>
      </c>
      <c r="E40" s="149"/>
      <c r="F40" s="149"/>
      <c r="G40" s="149"/>
      <c r="H40" s="149"/>
      <c r="I40" s="149"/>
      <c r="J40" s="149"/>
      <c r="K40" s="34"/>
      <c r="L40" s="34"/>
      <c r="M40" s="34"/>
    </row>
    <row r="41" spans="1:13" s="24" customFormat="1" ht="20.100000000000001" customHeight="1" x14ac:dyDescent="0.2">
      <c r="A41" s="150"/>
      <c r="B41" s="150"/>
      <c r="C41" s="150"/>
      <c r="D41" s="22" t="s">
        <v>21</v>
      </c>
      <c r="E41" s="22" t="s">
        <v>12</v>
      </c>
      <c r="F41" s="22" t="s">
        <v>13</v>
      </c>
      <c r="G41" s="22" t="s">
        <v>14</v>
      </c>
      <c r="H41" s="22" t="s">
        <v>15</v>
      </c>
      <c r="I41" s="22" t="s">
        <v>16</v>
      </c>
      <c r="J41" s="22" t="s">
        <v>2</v>
      </c>
      <c r="K41" s="33"/>
    </row>
    <row r="42" spans="1:13" s="24" customFormat="1" ht="20.100000000000001" customHeight="1" x14ac:dyDescent="0.2">
      <c r="A42" s="188" t="s">
        <v>17</v>
      </c>
      <c r="B42" s="189"/>
      <c r="C42" s="22" t="s">
        <v>3</v>
      </c>
      <c r="D42" s="108">
        <v>0</v>
      </c>
      <c r="E42" s="108">
        <v>0</v>
      </c>
      <c r="F42" s="108">
        <v>0</v>
      </c>
      <c r="G42" s="108">
        <v>4</v>
      </c>
      <c r="H42" s="108">
        <v>15</v>
      </c>
      <c r="I42" s="108">
        <v>14</v>
      </c>
      <c r="J42" s="61">
        <v>33</v>
      </c>
      <c r="K42" s="33"/>
    </row>
    <row r="43" spans="1:13" s="24" customFormat="1" ht="20.100000000000001" customHeight="1" x14ac:dyDescent="0.2">
      <c r="A43" s="190"/>
      <c r="B43" s="191"/>
      <c r="C43" s="22" t="s">
        <v>4</v>
      </c>
      <c r="D43" s="108">
        <v>0</v>
      </c>
      <c r="E43" s="108">
        <v>0</v>
      </c>
      <c r="F43" s="108">
        <v>1121</v>
      </c>
      <c r="G43" s="108">
        <v>982</v>
      </c>
      <c r="H43" s="108">
        <v>742</v>
      </c>
      <c r="I43" s="108">
        <v>817</v>
      </c>
      <c r="J43" s="61">
        <v>3662</v>
      </c>
      <c r="K43" s="33"/>
    </row>
    <row r="44" spans="1:13" s="24" customFormat="1" ht="20.100000000000001" customHeight="1" x14ac:dyDescent="0.2">
      <c r="A44" s="190"/>
      <c r="B44" s="191"/>
      <c r="C44" s="22" t="s">
        <v>5</v>
      </c>
      <c r="D44" s="108">
        <v>0</v>
      </c>
      <c r="E44" s="108">
        <v>0</v>
      </c>
      <c r="F44" s="108">
        <v>0</v>
      </c>
      <c r="G44" s="108">
        <v>1</v>
      </c>
      <c r="H44" s="108">
        <v>0</v>
      </c>
      <c r="I44" s="108">
        <v>1</v>
      </c>
      <c r="J44" s="61">
        <v>2</v>
      </c>
      <c r="K44" s="33"/>
    </row>
    <row r="45" spans="1:13" s="24" customFormat="1" ht="20.100000000000001" customHeight="1" x14ac:dyDescent="0.2">
      <c r="A45" s="190"/>
      <c r="B45" s="191"/>
      <c r="C45" s="22" t="s">
        <v>6</v>
      </c>
      <c r="D45" s="108">
        <v>0</v>
      </c>
      <c r="E45" s="108">
        <v>2</v>
      </c>
      <c r="F45" s="108">
        <v>16</v>
      </c>
      <c r="G45" s="108">
        <v>25</v>
      </c>
      <c r="H45" s="108">
        <v>5</v>
      </c>
      <c r="I45" s="108">
        <v>16</v>
      </c>
      <c r="J45" s="61">
        <v>64</v>
      </c>
      <c r="K45" s="33"/>
    </row>
    <row r="46" spans="1:13" s="24" customFormat="1" ht="20.100000000000001" customHeight="1" x14ac:dyDescent="0.2">
      <c r="A46" s="190"/>
      <c r="B46" s="191"/>
      <c r="C46" s="22" t="s">
        <v>7</v>
      </c>
      <c r="D46" s="108">
        <v>0</v>
      </c>
      <c r="E46" s="108">
        <v>0</v>
      </c>
      <c r="F46" s="108">
        <v>200</v>
      </c>
      <c r="G46" s="108">
        <v>403</v>
      </c>
      <c r="H46" s="108">
        <v>262</v>
      </c>
      <c r="I46" s="108">
        <v>416</v>
      </c>
      <c r="J46" s="61">
        <v>1281</v>
      </c>
      <c r="K46" s="33"/>
    </row>
    <row r="47" spans="1:13" s="24" customFormat="1" ht="20.100000000000001" customHeight="1" x14ac:dyDescent="0.2">
      <c r="A47" s="190"/>
      <c r="B47" s="191"/>
      <c r="C47" s="22" t="s">
        <v>8</v>
      </c>
      <c r="D47" s="112">
        <v>0</v>
      </c>
      <c r="E47" s="112">
        <v>0</v>
      </c>
      <c r="F47" s="112">
        <v>0</v>
      </c>
      <c r="G47" s="112">
        <v>0</v>
      </c>
      <c r="H47" s="112">
        <v>0</v>
      </c>
      <c r="I47" s="112">
        <v>0</v>
      </c>
      <c r="J47" s="61">
        <v>0</v>
      </c>
      <c r="K47" s="33"/>
    </row>
    <row r="48" spans="1:13" s="24" customFormat="1" ht="20.100000000000001" customHeight="1" x14ac:dyDescent="0.2">
      <c r="A48" s="190"/>
      <c r="B48" s="191"/>
      <c r="C48" s="22" t="s">
        <v>9</v>
      </c>
      <c r="D48" s="112">
        <v>0</v>
      </c>
      <c r="E48" s="112">
        <v>0</v>
      </c>
      <c r="F48" s="112">
        <v>0</v>
      </c>
      <c r="G48" s="112">
        <v>0</v>
      </c>
      <c r="H48" s="112">
        <v>0</v>
      </c>
      <c r="I48" s="112">
        <v>0</v>
      </c>
      <c r="J48" s="61">
        <v>0</v>
      </c>
      <c r="K48" s="33"/>
    </row>
    <row r="49" spans="1:11" s="24" customFormat="1" ht="20.100000000000001" customHeight="1" x14ac:dyDescent="0.2">
      <c r="A49" s="192"/>
      <c r="B49" s="193"/>
      <c r="C49" s="22" t="s">
        <v>10</v>
      </c>
      <c r="D49" s="112">
        <v>0</v>
      </c>
      <c r="E49" s="112">
        <v>0</v>
      </c>
      <c r="F49" s="112">
        <v>0</v>
      </c>
      <c r="G49" s="112">
        <v>0</v>
      </c>
      <c r="H49" s="112">
        <v>0</v>
      </c>
      <c r="I49" s="112">
        <v>0</v>
      </c>
      <c r="J49" s="61">
        <v>0</v>
      </c>
      <c r="K49" s="33"/>
    </row>
    <row r="50" spans="1:11" s="24" customFormat="1" ht="20.100000000000001" customHeight="1" x14ac:dyDescent="0.2">
      <c r="A50" s="144" t="s">
        <v>18</v>
      </c>
      <c r="B50" s="150"/>
      <c r="C50" s="150"/>
      <c r="D50" s="63">
        <f t="shared" ref="D50:I50" si="2">SUM(D42:D49)</f>
        <v>0</v>
      </c>
      <c r="E50" s="63">
        <f t="shared" si="2"/>
        <v>2</v>
      </c>
      <c r="F50" s="63">
        <f t="shared" si="2"/>
        <v>1337</v>
      </c>
      <c r="G50" s="63">
        <f t="shared" si="2"/>
        <v>1415</v>
      </c>
      <c r="H50" s="63">
        <f t="shared" si="2"/>
        <v>1024</v>
      </c>
      <c r="I50" s="63">
        <f t="shared" si="2"/>
        <v>1264</v>
      </c>
      <c r="J50" s="63">
        <f>SUM(J42:J49)</f>
        <v>5042</v>
      </c>
      <c r="K50" s="33"/>
    </row>
    <row r="51" spans="1:11" s="24" customFormat="1" ht="20.100000000000001" customHeight="1" x14ac:dyDescent="0.2">
      <c r="A51" s="33"/>
      <c r="B51" s="33"/>
      <c r="C51" s="33"/>
      <c r="D51" s="33"/>
      <c r="E51" s="33"/>
      <c r="F51" s="33"/>
      <c r="G51" s="33"/>
      <c r="H51" s="33"/>
      <c r="I51" s="33"/>
      <c r="J51" s="33"/>
      <c r="K51" s="33"/>
    </row>
    <row r="52" spans="1:11" s="13" customFormat="1" ht="20.100000000000001" customHeight="1" x14ac:dyDescent="0.2">
      <c r="A52" s="194" t="s">
        <v>19</v>
      </c>
      <c r="B52" s="195"/>
      <c r="C52" s="195"/>
      <c r="D52" s="195"/>
      <c r="E52" s="195"/>
      <c r="F52" s="195"/>
      <c r="G52" s="195"/>
      <c r="H52" s="195"/>
      <c r="I52" s="195"/>
      <c r="J52" s="195"/>
      <c r="K52" s="27"/>
    </row>
    <row r="53" spans="1:11" s="13" customFormat="1" ht="20.100000000000001" customHeight="1" x14ac:dyDescent="0.2">
      <c r="A53" s="196" t="s">
        <v>49</v>
      </c>
      <c r="B53" s="196"/>
      <c r="C53" s="196"/>
      <c r="D53" s="196"/>
      <c r="E53" s="196"/>
      <c r="F53" s="196"/>
      <c r="G53" s="196"/>
      <c r="H53" s="196"/>
      <c r="I53" s="196"/>
      <c r="J53" s="196"/>
      <c r="K53" s="27"/>
    </row>
    <row r="54" spans="1:11" s="13" customFormat="1" ht="20.100000000000001" customHeight="1" x14ac:dyDescent="0.2">
      <c r="A54" s="196"/>
      <c r="B54" s="196"/>
      <c r="C54" s="196"/>
      <c r="D54" s="196"/>
      <c r="E54" s="196"/>
      <c r="F54" s="196"/>
      <c r="G54" s="196"/>
      <c r="H54" s="196"/>
      <c r="I54" s="196"/>
      <c r="J54" s="196"/>
      <c r="K54" s="27"/>
    </row>
    <row r="55" spans="1:11" s="13" customFormat="1" ht="20.100000000000001" customHeight="1" x14ac:dyDescent="0.2">
      <c r="A55" s="194" t="s">
        <v>35</v>
      </c>
      <c r="B55" s="194"/>
      <c r="C55" s="194"/>
      <c r="D55" s="194"/>
      <c r="E55" s="194"/>
      <c r="F55" s="194"/>
      <c r="G55" s="194"/>
      <c r="H55" s="194"/>
      <c r="I55" s="194"/>
      <c r="J55" s="194"/>
      <c r="K55" s="27"/>
    </row>
    <row r="56" spans="1:11" s="13" customFormat="1" ht="20.100000000000001" customHeight="1" x14ac:dyDescent="0.2">
      <c r="A56" s="198" t="s">
        <v>30</v>
      </c>
      <c r="B56" s="199"/>
      <c r="C56" s="199"/>
      <c r="D56" s="199"/>
      <c r="E56" s="199"/>
      <c r="F56" s="199"/>
      <c r="G56" s="199"/>
      <c r="H56" s="199"/>
      <c r="I56" s="199"/>
      <c r="J56" s="199"/>
      <c r="K56" s="27"/>
    </row>
    <row r="57" spans="1:11" s="13" customFormat="1" ht="12.75" x14ac:dyDescent="0.2">
      <c r="A57" s="196" t="s">
        <v>31</v>
      </c>
      <c r="B57" s="197"/>
      <c r="C57" s="197"/>
      <c r="D57" s="197"/>
      <c r="E57" s="197"/>
      <c r="F57" s="197"/>
      <c r="G57" s="197"/>
      <c r="H57" s="197"/>
      <c r="I57" s="197"/>
      <c r="J57" s="197"/>
      <c r="K57" s="27"/>
    </row>
    <row r="58" spans="1:11" s="13" customFormat="1" ht="20.100000000000001" customHeight="1" x14ac:dyDescent="0.2">
      <c r="A58" s="197"/>
      <c r="B58" s="197"/>
      <c r="C58" s="197"/>
      <c r="D58" s="197"/>
      <c r="E58" s="197"/>
      <c r="F58" s="197"/>
      <c r="G58" s="197"/>
      <c r="H58" s="197"/>
      <c r="I58" s="197"/>
      <c r="J58" s="197"/>
      <c r="K58" s="27"/>
    </row>
    <row r="59" spans="1:11" ht="20.100000000000001" customHeight="1" x14ac:dyDescent="0.2">
      <c r="A59" s="186" t="s">
        <v>52</v>
      </c>
      <c r="B59" s="187"/>
      <c r="C59" s="187"/>
      <c r="D59" s="187"/>
      <c r="E59" s="187"/>
      <c r="F59" s="187"/>
      <c r="G59" s="187"/>
      <c r="H59" s="187"/>
      <c r="I59" s="187"/>
      <c r="J59" s="187"/>
    </row>
  </sheetData>
  <mergeCells count="22">
    <mergeCell ref="A59:J59"/>
    <mergeCell ref="A50:C50"/>
    <mergeCell ref="A29:A36"/>
    <mergeCell ref="A37:B37"/>
    <mergeCell ref="A42:B49"/>
    <mergeCell ref="A52:J52"/>
    <mergeCell ref="A57:J58"/>
    <mergeCell ref="A55:J55"/>
    <mergeCell ref="A56:J56"/>
    <mergeCell ref="A53:J54"/>
    <mergeCell ref="A16:A23"/>
    <mergeCell ref="A24:B24"/>
    <mergeCell ref="C27:J27"/>
    <mergeCell ref="D40:J40"/>
    <mergeCell ref="A40:C41"/>
    <mergeCell ref="A27:B28"/>
    <mergeCell ref="A3:A10"/>
    <mergeCell ref="A11:B11"/>
    <mergeCell ref="C1:E1"/>
    <mergeCell ref="C14:J14"/>
    <mergeCell ref="A1:B2"/>
    <mergeCell ref="A14:B15"/>
  </mergeCells>
  <phoneticPr fontId="5" type="noConversion"/>
  <pageMargins left="0.74803149606299213" right="0.74803149606299213" top="0.98425196850393704" bottom="0.98425196850393704" header="0.51181102362204722" footer="0.51181102362204722"/>
  <pageSetup paperSize="9" scale="56" orientation="portrait" r:id="rId1"/>
  <headerFooter alignWithMargins="0">
    <oddHeader xml:space="preserve">&amp;C&amp;"Arial,Bold"The Australian Organ Donor  Register
Intent Registrations 
as at 31/03/2023
</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6">
    <pageSetUpPr fitToPage="1"/>
  </sheetPr>
  <dimension ref="A1:L60"/>
  <sheetViews>
    <sheetView view="pageLayout" topLeftCell="A44" zoomScaleNormal="100" workbookViewId="0">
      <selection activeCell="K52" sqref="K52"/>
    </sheetView>
  </sheetViews>
  <sheetFormatPr defaultColWidth="9.140625" defaultRowHeight="20.100000000000001" customHeight="1" x14ac:dyDescent="0.2"/>
  <cols>
    <col min="1" max="2" width="8.7109375" style="26" customWidth="1"/>
    <col min="3" max="62" width="12.7109375" style="26" customWidth="1"/>
    <col min="63" max="16384" width="9.140625" style="26"/>
  </cols>
  <sheetData>
    <row r="1" spans="1:10" s="24" customFormat="1" ht="20.100000000000001" customHeight="1" x14ac:dyDescent="0.2">
      <c r="A1" s="155" t="s">
        <v>11</v>
      </c>
      <c r="B1" s="176"/>
      <c r="C1" s="180"/>
      <c r="D1" s="181"/>
      <c r="E1" s="182"/>
    </row>
    <row r="2" spans="1:10" s="13" customFormat="1" ht="50.1" customHeight="1" x14ac:dyDescent="0.2">
      <c r="A2" s="176"/>
      <c r="B2" s="176"/>
      <c r="C2" s="10" t="s">
        <v>22</v>
      </c>
      <c r="D2" s="10" t="s">
        <v>23</v>
      </c>
      <c r="E2" s="14" t="s">
        <v>24</v>
      </c>
      <c r="F2" s="36"/>
    </row>
    <row r="3" spans="1:10" s="24" customFormat="1" ht="20.100000000000001" customHeight="1" x14ac:dyDescent="0.2">
      <c r="A3" s="179" t="s">
        <v>17</v>
      </c>
      <c r="B3" s="22" t="s">
        <v>3</v>
      </c>
      <c r="C3" s="111">
        <v>1835659</v>
      </c>
      <c r="D3" s="109">
        <v>0.42659999999999998</v>
      </c>
      <c r="E3" s="16">
        <f>IF(C3=0,0,(C3-'Mar 23'!C3)/'Mar 23'!C3)</f>
        <v>-1.3944000675412531E-4</v>
      </c>
      <c r="F3" s="37"/>
    </row>
    <row r="4" spans="1:10" s="24" customFormat="1" ht="20.100000000000001" customHeight="1" x14ac:dyDescent="0.2">
      <c r="A4" s="179"/>
      <c r="B4" s="22" t="s">
        <v>4</v>
      </c>
      <c r="C4" s="111">
        <v>458548</v>
      </c>
      <c r="D4" s="109">
        <v>0.1066</v>
      </c>
      <c r="E4" s="16">
        <f>IF(C4=0,0,(C4-'Mar 23'!C4)/'Mar 23'!C4)</f>
        <v>-4.7975227337156811E-5</v>
      </c>
      <c r="F4" s="37"/>
    </row>
    <row r="5" spans="1:10" s="24" customFormat="1" ht="20.100000000000001" customHeight="1" x14ac:dyDescent="0.2">
      <c r="A5" s="179"/>
      <c r="B5" s="22" t="s">
        <v>5</v>
      </c>
      <c r="C5" s="111">
        <v>632816</v>
      </c>
      <c r="D5" s="109">
        <v>0.14710000000000001</v>
      </c>
      <c r="E5" s="16">
        <f>IF(C5=0,0,(C5-'Mar 23'!C5)/'Mar 23'!C5)</f>
        <v>-1.1534408087358131E-4</v>
      </c>
      <c r="F5" s="37"/>
    </row>
    <row r="6" spans="1:10" s="24" customFormat="1" ht="20.100000000000001" customHeight="1" x14ac:dyDescent="0.2">
      <c r="A6" s="179"/>
      <c r="B6" s="22" t="s">
        <v>6</v>
      </c>
      <c r="C6" s="111">
        <v>762243</v>
      </c>
      <c r="D6" s="109">
        <v>0.17710000000000001</v>
      </c>
      <c r="E6" s="16">
        <f>IF(C6=0,0,(C6-'Mar 23'!C6)/'Mar 23'!C6)</f>
        <v>2.2774161057499496E-3</v>
      </c>
      <c r="F6" s="37"/>
    </row>
    <row r="7" spans="1:10" s="24" customFormat="1" ht="20.100000000000001" customHeight="1" x14ac:dyDescent="0.2">
      <c r="A7" s="179"/>
      <c r="B7" s="22" t="s">
        <v>7</v>
      </c>
      <c r="C7" s="111">
        <v>437336</v>
      </c>
      <c r="D7" s="109">
        <v>0.1016</v>
      </c>
      <c r="E7" s="16">
        <f>IF(C7=0,0,(C7-'Mar 23'!C7)/'Mar 23'!C7)</f>
        <v>2.7675171254417161E-4</v>
      </c>
      <c r="F7" s="37"/>
    </row>
    <row r="8" spans="1:10" s="24" customFormat="1" ht="20.100000000000001" customHeight="1" x14ac:dyDescent="0.2">
      <c r="A8" s="179"/>
      <c r="B8" s="22" t="s">
        <v>8</v>
      </c>
      <c r="C8" s="111">
        <v>137369</v>
      </c>
      <c r="D8" s="109">
        <v>3.1899999999999998E-2</v>
      </c>
      <c r="E8" s="16">
        <f>IF(C8=0,0,(C8-'Mar 23'!C8)/'Mar 23'!C8)</f>
        <v>-3.7112501819240286E-4</v>
      </c>
      <c r="F8" s="37"/>
    </row>
    <row r="9" spans="1:10" s="24" customFormat="1" ht="20.100000000000001" customHeight="1" x14ac:dyDescent="0.2">
      <c r="A9" s="179"/>
      <c r="B9" s="22" t="s">
        <v>9</v>
      </c>
      <c r="C9" s="111">
        <v>8484</v>
      </c>
      <c r="D9" s="109">
        <v>2E-3</v>
      </c>
      <c r="E9" s="16">
        <f>IF(C9=0,0,(C9-'Mar 23'!C9)/'Mar 23'!C9)</f>
        <v>-4.1084634346754316E-3</v>
      </c>
      <c r="F9" s="37"/>
    </row>
    <row r="10" spans="1:10" s="24" customFormat="1" ht="20.100000000000001" customHeight="1" x14ac:dyDescent="0.2">
      <c r="A10" s="179"/>
      <c r="B10" s="22" t="s">
        <v>10</v>
      </c>
      <c r="C10" s="111">
        <v>30385</v>
      </c>
      <c r="D10" s="109">
        <v>7.1000000000000004E-3</v>
      </c>
      <c r="E10" s="16">
        <f>IF(C10=0,0,(C10-'Mar 23'!C10)/'Mar 23'!C10)</f>
        <v>-1.3475317162952739E-3</v>
      </c>
      <c r="F10" s="37"/>
    </row>
    <row r="11" spans="1:10" s="13" customFormat="1" ht="20.100000000000001" customHeight="1" x14ac:dyDescent="0.2">
      <c r="A11" s="144" t="s">
        <v>18</v>
      </c>
      <c r="B11" s="145"/>
      <c r="C11" s="65">
        <f>SUM(C3:C10)</f>
        <v>4302840</v>
      </c>
      <c r="D11" s="66">
        <f>SUM(D3:D10)</f>
        <v>1.0000000000000002</v>
      </c>
      <c r="E11" s="21">
        <f>IF(C11=0,0,(C11-'Mar 23'!C11)/'Mar 23'!C11)</f>
        <v>3.1965853494100264E-4</v>
      </c>
      <c r="F11" s="38"/>
    </row>
    <row r="14" spans="1:10" s="24" customFormat="1" ht="20.100000000000001" customHeight="1" x14ac:dyDescent="0.2">
      <c r="A14" s="144" t="s">
        <v>11</v>
      </c>
      <c r="B14" s="144"/>
      <c r="C14" s="151" t="s">
        <v>1</v>
      </c>
      <c r="D14" s="181"/>
      <c r="E14" s="181"/>
      <c r="F14" s="181"/>
      <c r="G14" s="181"/>
      <c r="H14" s="181"/>
      <c r="I14" s="181"/>
      <c r="J14" s="200"/>
    </row>
    <row r="15" spans="1:10" s="24" customFormat="1" ht="39.950000000000003" customHeight="1" x14ac:dyDescent="0.2">
      <c r="A15" s="144"/>
      <c r="B15" s="144"/>
      <c r="C15" s="22" t="s">
        <v>21</v>
      </c>
      <c r="D15" s="22" t="s">
        <v>12</v>
      </c>
      <c r="E15" s="22" t="s">
        <v>13</v>
      </c>
      <c r="F15" s="22" t="s">
        <v>14</v>
      </c>
      <c r="G15" s="22" t="s">
        <v>15</v>
      </c>
      <c r="H15" s="22" t="s">
        <v>16</v>
      </c>
      <c r="I15" s="22" t="s">
        <v>2</v>
      </c>
      <c r="J15" s="23" t="s">
        <v>26</v>
      </c>
    </row>
    <row r="16" spans="1:10" s="24" customFormat="1" ht="20.100000000000001" customHeight="1" x14ac:dyDescent="0.2">
      <c r="A16" s="179" t="s">
        <v>17</v>
      </c>
      <c r="B16" s="22" t="s">
        <v>3</v>
      </c>
      <c r="C16" s="111">
        <v>13134</v>
      </c>
      <c r="D16" s="111">
        <v>20122</v>
      </c>
      <c r="E16" s="111">
        <v>152978</v>
      </c>
      <c r="F16" s="111">
        <v>206077</v>
      </c>
      <c r="G16" s="111">
        <v>193738</v>
      </c>
      <c r="H16" s="111">
        <v>304479</v>
      </c>
      <c r="I16" s="62">
        <v>890528</v>
      </c>
      <c r="J16" s="74">
        <f>I16/'ABS Estimated Population'!D3</f>
        <v>0.26755759593313222</v>
      </c>
    </row>
    <row r="17" spans="1:10" s="24" customFormat="1" ht="20.100000000000001" customHeight="1" x14ac:dyDescent="0.2">
      <c r="A17" s="179"/>
      <c r="B17" s="22" t="s">
        <v>4</v>
      </c>
      <c r="C17" s="111">
        <v>14048</v>
      </c>
      <c r="D17" s="111">
        <v>24044</v>
      </c>
      <c r="E17" s="111">
        <v>50813</v>
      </c>
      <c r="F17" s="111">
        <v>59163</v>
      </c>
      <c r="G17" s="111">
        <v>48399</v>
      </c>
      <c r="H17" s="111">
        <v>67308</v>
      </c>
      <c r="I17" s="62">
        <v>263775</v>
      </c>
      <c r="J17" s="74">
        <f>I17/'ABS Estimated Population'!D4</f>
        <v>9.6689518053475323E-2</v>
      </c>
    </row>
    <row r="18" spans="1:10" s="24" customFormat="1" ht="20.100000000000001" customHeight="1" x14ac:dyDescent="0.2">
      <c r="A18" s="179"/>
      <c r="B18" s="22" t="s">
        <v>5</v>
      </c>
      <c r="C18" s="111">
        <v>11659</v>
      </c>
      <c r="D18" s="111">
        <v>21502</v>
      </c>
      <c r="E18" s="111">
        <v>83882</v>
      </c>
      <c r="F18" s="111">
        <v>78211</v>
      </c>
      <c r="G18" s="111">
        <v>56752</v>
      </c>
      <c r="H18" s="111">
        <v>59153</v>
      </c>
      <c r="I18" s="62">
        <v>311159</v>
      </c>
      <c r="J18" s="74">
        <f>I18/'ABS Estimated Population'!D5</f>
        <v>0.14357961805188652</v>
      </c>
    </row>
    <row r="19" spans="1:10" s="24" customFormat="1" ht="20.100000000000001" customHeight="1" x14ac:dyDescent="0.2">
      <c r="A19" s="179"/>
      <c r="B19" s="22" t="s">
        <v>6</v>
      </c>
      <c r="C19" s="111">
        <v>32680</v>
      </c>
      <c r="D19" s="111">
        <v>53746</v>
      </c>
      <c r="E19" s="111">
        <v>64548</v>
      </c>
      <c r="F19" s="111">
        <v>59572</v>
      </c>
      <c r="G19" s="111">
        <v>56209</v>
      </c>
      <c r="H19" s="111">
        <v>87997</v>
      </c>
      <c r="I19" s="62">
        <v>354752</v>
      </c>
      <c r="J19" s="75">
        <f>I19/'ABS Estimated Population'!D6</f>
        <v>0.46768169611605559</v>
      </c>
    </row>
    <row r="20" spans="1:10" s="24" customFormat="1" ht="20.100000000000001" customHeight="1" x14ac:dyDescent="0.2">
      <c r="A20" s="179"/>
      <c r="B20" s="22" t="s">
        <v>7</v>
      </c>
      <c r="C20" s="111">
        <v>4496</v>
      </c>
      <c r="D20" s="111">
        <v>7775</v>
      </c>
      <c r="E20" s="111">
        <v>24824</v>
      </c>
      <c r="F20" s="111">
        <v>51869</v>
      </c>
      <c r="G20" s="111">
        <v>51372</v>
      </c>
      <c r="H20" s="111">
        <v>78852</v>
      </c>
      <c r="I20" s="62">
        <v>219188</v>
      </c>
      <c r="J20" s="75">
        <f>I20/'ABS Estimated Population'!D7</f>
        <v>0.19635117969445653</v>
      </c>
    </row>
    <row r="21" spans="1:10" s="24" customFormat="1" ht="20.100000000000001" customHeight="1" x14ac:dyDescent="0.2">
      <c r="A21" s="179"/>
      <c r="B21" s="22" t="s">
        <v>8</v>
      </c>
      <c r="C21" s="111">
        <v>1386</v>
      </c>
      <c r="D21" s="111">
        <v>2180</v>
      </c>
      <c r="E21" s="111">
        <v>7068</v>
      </c>
      <c r="F21" s="111">
        <v>15002</v>
      </c>
      <c r="G21" s="111">
        <v>15896</v>
      </c>
      <c r="H21" s="111">
        <v>26580</v>
      </c>
      <c r="I21" s="62">
        <v>68112</v>
      </c>
      <c r="J21" s="75">
        <f>I21/'ABS Estimated Population'!D8</f>
        <v>0.28553581983809911</v>
      </c>
    </row>
    <row r="22" spans="1:10" s="24" customFormat="1" ht="20.100000000000001" customHeight="1" x14ac:dyDescent="0.2">
      <c r="A22" s="179"/>
      <c r="B22" s="22" t="s">
        <v>9</v>
      </c>
      <c r="C22" s="111">
        <v>324</v>
      </c>
      <c r="D22" s="111">
        <v>830</v>
      </c>
      <c r="E22" s="111">
        <v>884</v>
      </c>
      <c r="F22" s="111">
        <v>1174</v>
      </c>
      <c r="G22" s="111">
        <v>884</v>
      </c>
      <c r="H22" s="111">
        <v>726</v>
      </c>
      <c r="I22" s="62">
        <v>4822</v>
      </c>
      <c r="J22" s="75">
        <f>I22/'ABS Estimated Population'!D9</f>
        <v>5.0038914543662119E-2</v>
      </c>
    </row>
    <row r="23" spans="1:10" s="24" customFormat="1" ht="20.100000000000001" customHeight="1" x14ac:dyDescent="0.2">
      <c r="A23" s="179"/>
      <c r="B23" s="22" t="s">
        <v>10</v>
      </c>
      <c r="C23" s="111">
        <v>1584</v>
      </c>
      <c r="D23" s="111">
        <v>2577</v>
      </c>
      <c r="E23" s="111">
        <v>3220</v>
      </c>
      <c r="F23" s="111">
        <v>4016</v>
      </c>
      <c r="G23" s="111">
        <v>3076</v>
      </c>
      <c r="H23" s="111">
        <v>3521</v>
      </c>
      <c r="I23" s="62">
        <v>17994</v>
      </c>
      <c r="J23" s="75">
        <f>I23/'ABS Estimated Population'!D10</f>
        <v>9.5590735231619206E-2</v>
      </c>
    </row>
    <row r="24" spans="1:10" s="24" customFormat="1" ht="20.100000000000001" customHeight="1" x14ac:dyDescent="0.2">
      <c r="A24" s="144" t="s">
        <v>18</v>
      </c>
      <c r="B24" s="145"/>
      <c r="C24" s="65">
        <f>SUM(C16:C23)</f>
        <v>79311</v>
      </c>
      <c r="D24" s="65">
        <f t="shared" ref="D24:I24" si="0">SUM(D16:D23)</f>
        <v>132776</v>
      </c>
      <c r="E24" s="65">
        <f t="shared" si="0"/>
        <v>388217</v>
      </c>
      <c r="F24" s="65">
        <f t="shared" si="0"/>
        <v>475084</v>
      </c>
      <c r="G24" s="65">
        <f t="shared" si="0"/>
        <v>426326</v>
      </c>
      <c r="H24" s="65">
        <f t="shared" si="0"/>
        <v>628616</v>
      </c>
      <c r="I24" s="65">
        <f t="shared" si="0"/>
        <v>2130330</v>
      </c>
      <c r="J24" s="87">
        <f>I24/'ABS Estimated Population'!D11</f>
        <v>0.20056658343972072</v>
      </c>
    </row>
    <row r="27" spans="1:10" s="24" customFormat="1" ht="20.100000000000001" customHeight="1" x14ac:dyDescent="0.2">
      <c r="A27" s="144" t="s">
        <v>11</v>
      </c>
      <c r="B27" s="144"/>
      <c r="C27" s="153" t="s">
        <v>0</v>
      </c>
      <c r="D27" s="154"/>
      <c r="E27" s="154"/>
      <c r="F27" s="154"/>
      <c r="G27" s="154"/>
      <c r="H27" s="154"/>
      <c r="I27" s="154"/>
      <c r="J27" s="185"/>
    </row>
    <row r="28" spans="1:10" s="24" customFormat="1" ht="39.950000000000003" customHeight="1" x14ac:dyDescent="0.2">
      <c r="A28" s="144"/>
      <c r="B28" s="144"/>
      <c r="C28" s="22" t="s">
        <v>21</v>
      </c>
      <c r="D28" s="22" t="s">
        <v>12</v>
      </c>
      <c r="E28" s="22" t="s">
        <v>13</v>
      </c>
      <c r="F28" s="22" t="s">
        <v>14</v>
      </c>
      <c r="G28" s="22" t="s">
        <v>15</v>
      </c>
      <c r="H28" s="22" t="s">
        <v>16</v>
      </c>
      <c r="I28" s="22" t="s">
        <v>2</v>
      </c>
      <c r="J28" s="23" t="s">
        <v>26</v>
      </c>
    </row>
    <row r="29" spans="1:10" s="24" customFormat="1" ht="20.100000000000001" customHeight="1" x14ac:dyDescent="0.2">
      <c r="A29" s="143" t="s">
        <v>17</v>
      </c>
      <c r="B29" s="22" t="s">
        <v>3</v>
      </c>
      <c r="C29" s="111">
        <v>3836</v>
      </c>
      <c r="D29" s="111">
        <v>8505</v>
      </c>
      <c r="E29" s="111">
        <v>158856</v>
      </c>
      <c r="F29" s="111">
        <v>212390</v>
      </c>
      <c r="G29" s="111">
        <v>205771</v>
      </c>
      <c r="H29" s="111">
        <v>355740</v>
      </c>
      <c r="I29" s="62">
        <v>945098</v>
      </c>
      <c r="J29" s="75">
        <f>I29/'ABS Estimated Population'!C3</f>
        <v>0.29226511665735327</v>
      </c>
    </row>
    <row r="30" spans="1:10" s="24" customFormat="1" ht="20.100000000000001" customHeight="1" x14ac:dyDescent="0.2">
      <c r="A30" s="143"/>
      <c r="B30" s="22" t="s">
        <v>4</v>
      </c>
      <c r="C30" s="111">
        <v>4172</v>
      </c>
      <c r="D30" s="111">
        <v>11623</v>
      </c>
      <c r="E30" s="111">
        <v>37639</v>
      </c>
      <c r="F30" s="111">
        <v>42779</v>
      </c>
      <c r="G30" s="111">
        <v>38967</v>
      </c>
      <c r="H30" s="111">
        <v>55931</v>
      </c>
      <c r="I30" s="62">
        <v>191111</v>
      </c>
      <c r="J30" s="75">
        <f>I30/'ABS Estimated Population'!C4</f>
        <v>7.2952318421785955E-2</v>
      </c>
    </row>
    <row r="31" spans="1:10" s="24" customFormat="1" ht="20.100000000000001" customHeight="1" x14ac:dyDescent="0.2">
      <c r="A31" s="143"/>
      <c r="B31" s="22" t="s">
        <v>5</v>
      </c>
      <c r="C31" s="111">
        <v>2924</v>
      </c>
      <c r="D31" s="111">
        <v>11014</v>
      </c>
      <c r="E31" s="111">
        <v>93743</v>
      </c>
      <c r="F31" s="111">
        <v>86954</v>
      </c>
      <c r="G31" s="111">
        <v>60776</v>
      </c>
      <c r="H31" s="111">
        <v>66244</v>
      </c>
      <c r="I31" s="62">
        <v>321655</v>
      </c>
      <c r="J31" s="75">
        <f>I31/'ABS Estimated Population'!C5</f>
        <v>0.15397123776781796</v>
      </c>
    </row>
    <row r="32" spans="1:10" s="24" customFormat="1" ht="20.100000000000001" customHeight="1" x14ac:dyDescent="0.2">
      <c r="A32" s="143"/>
      <c r="B32" s="22" t="s">
        <v>6</v>
      </c>
      <c r="C32" s="111">
        <v>33909</v>
      </c>
      <c r="D32" s="111">
        <v>65806</v>
      </c>
      <c r="E32" s="111">
        <v>75713</v>
      </c>
      <c r="F32" s="111">
        <v>68287</v>
      </c>
      <c r="G32" s="111">
        <v>61858</v>
      </c>
      <c r="H32" s="111">
        <v>101854</v>
      </c>
      <c r="I32" s="62">
        <v>407427</v>
      </c>
      <c r="J32" s="75">
        <f>I32/'ABS Estimated Population'!C6</f>
        <v>0.55862729935173916</v>
      </c>
    </row>
    <row r="33" spans="1:12" s="24" customFormat="1" ht="20.100000000000001" customHeight="1" x14ac:dyDescent="0.2">
      <c r="A33" s="143"/>
      <c r="B33" s="22" t="s">
        <v>7</v>
      </c>
      <c r="C33" s="111">
        <v>1154</v>
      </c>
      <c r="D33" s="111">
        <v>3268</v>
      </c>
      <c r="E33" s="111">
        <v>22506</v>
      </c>
      <c r="F33" s="111">
        <v>51840</v>
      </c>
      <c r="G33" s="111">
        <v>51861</v>
      </c>
      <c r="H33" s="111">
        <v>86238</v>
      </c>
      <c r="I33" s="62">
        <v>216867</v>
      </c>
      <c r="J33" s="75">
        <f>I33/'ABS Estimated Population'!C7</f>
        <v>0.1964419484136869</v>
      </c>
    </row>
    <row r="34" spans="1:12" s="24" customFormat="1" ht="20.100000000000001" customHeight="1" x14ac:dyDescent="0.2">
      <c r="A34" s="143"/>
      <c r="B34" s="22" t="s">
        <v>8</v>
      </c>
      <c r="C34" s="111">
        <v>335</v>
      </c>
      <c r="D34" s="111">
        <v>860</v>
      </c>
      <c r="E34" s="111">
        <v>6497</v>
      </c>
      <c r="F34" s="111">
        <v>15566</v>
      </c>
      <c r="G34" s="111">
        <v>16021</v>
      </c>
      <c r="H34" s="111">
        <v>29978</v>
      </c>
      <c r="I34" s="62">
        <v>69257</v>
      </c>
      <c r="J34" s="75">
        <f>I34/'ABS Estimated Population'!C8</f>
        <v>0.30001516168857889</v>
      </c>
    </row>
    <row r="35" spans="1:12" s="24" customFormat="1" ht="20.100000000000001" customHeight="1" x14ac:dyDescent="0.2">
      <c r="A35" s="143"/>
      <c r="B35" s="22" t="s">
        <v>9</v>
      </c>
      <c r="C35" s="111">
        <v>100</v>
      </c>
      <c r="D35" s="111">
        <v>349</v>
      </c>
      <c r="E35" s="111">
        <v>563</v>
      </c>
      <c r="F35" s="111">
        <v>923</v>
      </c>
      <c r="G35" s="111">
        <v>930</v>
      </c>
      <c r="H35" s="111">
        <v>797</v>
      </c>
      <c r="I35" s="62">
        <v>3662</v>
      </c>
      <c r="J35" s="75">
        <f>I35/'ABS Estimated Population'!C9</f>
        <v>3.7148248087808637E-2</v>
      </c>
    </row>
    <row r="36" spans="1:12" s="24" customFormat="1" ht="20.100000000000001" customHeight="1" x14ac:dyDescent="0.2">
      <c r="A36" s="143"/>
      <c r="B36" s="22" t="s">
        <v>10</v>
      </c>
      <c r="C36" s="111">
        <v>496</v>
      </c>
      <c r="D36" s="111">
        <v>1368</v>
      </c>
      <c r="E36" s="111">
        <v>2001</v>
      </c>
      <c r="F36" s="111">
        <v>3007</v>
      </c>
      <c r="G36" s="111">
        <v>2480</v>
      </c>
      <c r="H36" s="111">
        <v>3039</v>
      </c>
      <c r="I36" s="62">
        <v>12391</v>
      </c>
      <c r="J36" s="75">
        <f>I36/'ABS Estimated Population'!C10</f>
        <v>6.8869880335039657E-2</v>
      </c>
    </row>
    <row r="37" spans="1:12" s="24" customFormat="1" ht="20.100000000000001" customHeight="1" x14ac:dyDescent="0.2">
      <c r="A37" s="144" t="s">
        <v>18</v>
      </c>
      <c r="B37" s="145"/>
      <c r="C37" s="65">
        <f>SUM(C29:C36)</f>
        <v>46926</v>
      </c>
      <c r="D37" s="65">
        <f t="shared" ref="D37:I37" si="1">SUM(D29:D36)</f>
        <v>102793</v>
      </c>
      <c r="E37" s="65">
        <f t="shared" si="1"/>
        <v>397518</v>
      </c>
      <c r="F37" s="65">
        <f t="shared" si="1"/>
        <v>481746</v>
      </c>
      <c r="G37" s="65">
        <f t="shared" si="1"/>
        <v>438664</v>
      </c>
      <c r="H37" s="65">
        <f t="shared" si="1"/>
        <v>699821</v>
      </c>
      <c r="I37" s="65">
        <f t="shared" si="1"/>
        <v>2167468</v>
      </c>
      <c r="J37" s="76">
        <f>I37/'ABS Estimated Population'!C11</f>
        <v>0.21073898966104601</v>
      </c>
    </row>
    <row r="40" spans="1:12" s="24" customFormat="1" ht="20.100000000000001" customHeight="1" x14ac:dyDescent="0.2">
      <c r="A40" s="144" t="s">
        <v>11</v>
      </c>
      <c r="B40" s="150"/>
      <c r="C40" s="150"/>
      <c r="D40" s="149" t="s">
        <v>20</v>
      </c>
      <c r="E40" s="149"/>
      <c r="F40" s="149"/>
      <c r="G40" s="149"/>
      <c r="H40" s="149"/>
      <c r="I40" s="149"/>
      <c r="J40" s="149"/>
      <c r="K40" s="34"/>
      <c r="L40" s="34"/>
    </row>
    <row r="41" spans="1:12" s="24" customFormat="1" ht="20.100000000000001" customHeight="1" x14ac:dyDescent="0.2">
      <c r="A41" s="150"/>
      <c r="B41" s="150"/>
      <c r="C41" s="150"/>
      <c r="D41" s="22" t="s">
        <v>21</v>
      </c>
      <c r="E41" s="22" t="s">
        <v>12</v>
      </c>
      <c r="F41" s="22" t="s">
        <v>13</v>
      </c>
      <c r="G41" s="22" t="s">
        <v>14</v>
      </c>
      <c r="H41" s="22" t="s">
        <v>15</v>
      </c>
      <c r="I41" s="22" t="s">
        <v>16</v>
      </c>
      <c r="J41" s="22" t="s">
        <v>2</v>
      </c>
    </row>
    <row r="42" spans="1:12" s="24" customFormat="1" ht="20.100000000000001" customHeight="1" x14ac:dyDescent="0.2">
      <c r="A42" s="143" t="s">
        <v>17</v>
      </c>
      <c r="B42" s="166"/>
      <c r="C42" s="22" t="s">
        <v>3</v>
      </c>
      <c r="D42" s="111">
        <v>0</v>
      </c>
      <c r="E42" s="111">
        <v>0</v>
      </c>
      <c r="F42" s="111">
        <v>0</v>
      </c>
      <c r="G42" s="111">
        <v>4</v>
      </c>
      <c r="H42" s="111">
        <v>15</v>
      </c>
      <c r="I42" s="111">
        <v>14</v>
      </c>
      <c r="J42" s="130">
        <v>33</v>
      </c>
    </row>
    <row r="43" spans="1:12" s="24" customFormat="1" ht="20.100000000000001" customHeight="1" x14ac:dyDescent="0.2">
      <c r="A43" s="166"/>
      <c r="B43" s="166"/>
      <c r="C43" s="22" t="s">
        <v>4</v>
      </c>
      <c r="D43" s="111">
        <v>0</v>
      </c>
      <c r="E43" s="111">
        <v>0</v>
      </c>
      <c r="F43" s="111">
        <v>1112</v>
      </c>
      <c r="G43" s="111">
        <v>987</v>
      </c>
      <c r="H43" s="111">
        <v>743</v>
      </c>
      <c r="I43" s="111">
        <v>820</v>
      </c>
      <c r="J43" s="130">
        <v>3662</v>
      </c>
    </row>
    <row r="44" spans="1:12" s="24" customFormat="1" ht="20.100000000000001" customHeight="1" x14ac:dyDescent="0.2">
      <c r="A44" s="166"/>
      <c r="B44" s="166"/>
      <c r="C44" s="22" t="s">
        <v>5</v>
      </c>
      <c r="D44" s="111">
        <v>0</v>
      </c>
      <c r="E44" s="111">
        <v>0</v>
      </c>
      <c r="F44" s="111">
        <v>0</v>
      </c>
      <c r="G44" s="111">
        <v>1</v>
      </c>
      <c r="H44" s="111">
        <v>0</v>
      </c>
      <c r="I44" s="111">
        <v>1</v>
      </c>
      <c r="J44" s="130">
        <v>2</v>
      </c>
    </row>
    <row r="45" spans="1:12" s="24" customFormat="1" ht="20.100000000000001" customHeight="1" x14ac:dyDescent="0.2">
      <c r="A45" s="166"/>
      <c r="B45" s="166"/>
      <c r="C45" s="22" t="s">
        <v>6</v>
      </c>
      <c r="D45" s="111">
        <v>0</v>
      </c>
      <c r="E45" s="111">
        <v>2</v>
      </c>
      <c r="F45" s="111">
        <v>16</v>
      </c>
      <c r="G45" s="111">
        <v>25</v>
      </c>
      <c r="H45" s="111">
        <v>5</v>
      </c>
      <c r="I45" s="111">
        <v>16</v>
      </c>
      <c r="J45" s="130">
        <v>64</v>
      </c>
    </row>
    <row r="46" spans="1:12" s="24" customFormat="1" ht="20.100000000000001" customHeight="1" x14ac:dyDescent="0.2">
      <c r="A46" s="166"/>
      <c r="B46" s="166"/>
      <c r="C46" s="22" t="s">
        <v>7</v>
      </c>
      <c r="D46" s="111">
        <v>0</v>
      </c>
      <c r="E46" s="111">
        <v>0</v>
      </c>
      <c r="F46" s="111">
        <v>200</v>
      </c>
      <c r="G46" s="111">
        <v>400</v>
      </c>
      <c r="H46" s="111">
        <v>261</v>
      </c>
      <c r="I46" s="111">
        <v>420</v>
      </c>
      <c r="J46" s="130">
        <v>1281</v>
      </c>
    </row>
    <row r="47" spans="1:12" s="24" customFormat="1" ht="20.100000000000001" customHeight="1" x14ac:dyDescent="0.2">
      <c r="A47" s="166"/>
      <c r="B47" s="166"/>
      <c r="C47" s="22" t="s">
        <v>8</v>
      </c>
      <c r="D47" s="112">
        <v>0</v>
      </c>
      <c r="E47" s="112">
        <v>0</v>
      </c>
      <c r="F47" s="112">
        <v>0</v>
      </c>
      <c r="G47" s="112">
        <v>0</v>
      </c>
      <c r="H47" s="112">
        <v>0</v>
      </c>
      <c r="I47" s="112">
        <v>0</v>
      </c>
      <c r="J47" s="130">
        <v>0</v>
      </c>
    </row>
    <row r="48" spans="1:12" s="24" customFormat="1" ht="20.100000000000001" customHeight="1" x14ac:dyDescent="0.2">
      <c r="A48" s="166"/>
      <c r="B48" s="166"/>
      <c r="C48" s="22" t="s">
        <v>9</v>
      </c>
      <c r="D48" s="112">
        <v>0</v>
      </c>
      <c r="E48" s="112">
        <v>0</v>
      </c>
      <c r="F48" s="112">
        <v>0</v>
      </c>
      <c r="G48" s="112">
        <v>0</v>
      </c>
      <c r="H48" s="112">
        <v>0</v>
      </c>
      <c r="I48" s="112">
        <v>0</v>
      </c>
      <c r="J48" s="130">
        <v>0</v>
      </c>
    </row>
    <row r="49" spans="1:10" s="24" customFormat="1" ht="20.100000000000001" customHeight="1" x14ac:dyDescent="0.2">
      <c r="A49" s="166"/>
      <c r="B49" s="166"/>
      <c r="C49" s="22" t="s">
        <v>10</v>
      </c>
      <c r="D49" s="112">
        <v>0</v>
      </c>
      <c r="E49" s="112">
        <v>0</v>
      </c>
      <c r="F49" s="112">
        <v>0</v>
      </c>
      <c r="G49" s="112">
        <v>0</v>
      </c>
      <c r="H49" s="112">
        <v>0</v>
      </c>
      <c r="I49" s="112">
        <v>0</v>
      </c>
      <c r="J49" s="130">
        <v>0</v>
      </c>
    </row>
    <row r="50" spans="1:10" s="24" customFormat="1" ht="20.100000000000001" customHeight="1" x14ac:dyDescent="0.2">
      <c r="A50" s="144" t="s">
        <v>18</v>
      </c>
      <c r="B50" s="150"/>
      <c r="C50" s="150"/>
      <c r="D50" s="63">
        <f t="shared" ref="D50:I50" si="2">SUM(D42:D49)</f>
        <v>0</v>
      </c>
      <c r="E50" s="63">
        <f t="shared" si="2"/>
        <v>2</v>
      </c>
      <c r="F50" s="63">
        <f t="shared" si="2"/>
        <v>1328</v>
      </c>
      <c r="G50" s="63">
        <f t="shared" si="2"/>
        <v>1417</v>
      </c>
      <c r="H50" s="63">
        <f t="shared" si="2"/>
        <v>1024</v>
      </c>
      <c r="I50" s="63">
        <f t="shared" si="2"/>
        <v>1271</v>
      </c>
      <c r="J50" s="88">
        <f>SUM(J42:J49)</f>
        <v>5042</v>
      </c>
    </row>
    <row r="51" spans="1:10" s="24" customFormat="1" ht="20.100000000000001" customHeight="1" x14ac:dyDescent="0.2"/>
    <row r="52" spans="1:10" s="13" customFormat="1" ht="20.100000000000001" customHeight="1" x14ac:dyDescent="0.2">
      <c r="A52" s="170" t="s">
        <v>19</v>
      </c>
      <c r="B52" s="171"/>
      <c r="C52" s="171"/>
      <c r="D52" s="171"/>
      <c r="E52" s="171"/>
      <c r="F52" s="171"/>
      <c r="G52" s="171"/>
      <c r="H52" s="171"/>
      <c r="I52" s="171"/>
      <c r="J52" s="171"/>
    </row>
    <row r="53" spans="1:10" s="13" customFormat="1" ht="20.100000000000001" customHeight="1" x14ac:dyDescent="0.2">
      <c r="A53" s="172" t="s">
        <v>49</v>
      </c>
      <c r="B53" s="172"/>
      <c r="C53" s="172"/>
      <c r="D53" s="172"/>
      <c r="E53" s="172"/>
      <c r="F53" s="172"/>
      <c r="G53" s="172"/>
      <c r="H53" s="172"/>
      <c r="I53" s="172"/>
      <c r="J53" s="172"/>
    </row>
    <row r="54" spans="1:10" s="13" customFormat="1" ht="20.100000000000001" customHeight="1" x14ac:dyDescent="0.2">
      <c r="A54" s="172"/>
      <c r="B54" s="172"/>
      <c r="C54" s="172"/>
      <c r="D54" s="172"/>
      <c r="E54" s="172"/>
      <c r="F54" s="172"/>
      <c r="G54" s="172"/>
      <c r="H54" s="172"/>
      <c r="I54" s="172"/>
      <c r="J54" s="172"/>
    </row>
    <row r="55" spans="1:10" s="13" customFormat="1" ht="20.100000000000001" customHeight="1" x14ac:dyDescent="0.2">
      <c r="A55" s="169" t="s">
        <v>37</v>
      </c>
      <c r="B55" s="169"/>
      <c r="C55" s="169"/>
      <c r="D55" s="169"/>
      <c r="E55" s="169"/>
      <c r="F55" s="169"/>
      <c r="G55" s="169"/>
      <c r="H55" s="169"/>
      <c r="I55" s="169"/>
      <c r="J55" s="169"/>
    </row>
    <row r="56" spans="1:10" s="13" customFormat="1" ht="20.100000000000001" customHeight="1" x14ac:dyDescent="0.2">
      <c r="A56" s="174" t="s">
        <v>30</v>
      </c>
      <c r="B56" s="175"/>
      <c r="C56" s="175"/>
      <c r="D56" s="175"/>
      <c r="E56" s="175"/>
      <c r="F56" s="175"/>
      <c r="G56" s="175"/>
      <c r="H56" s="175"/>
      <c r="I56" s="175"/>
      <c r="J56" s="175"/>
    </row>
    <row r="57" spans="1:10" s="13" customFormat="1" ht="12.75" x14ac:dyDescent="0.2">
      <c r="A57" s="172" t="s">
        <v>31</v>
      </c>
      <c r="B57" s="173"/>
      <c r="C57" s="173"/>
      <c r="D57" s="173"/>
      <c r="E57" s="173"/>
      <c r="F57" s="173"/>
      <c r="G57" s="173"/>
      <c r="H57" s="173"/>
      <c r="I57" s="173"/>
      <c r="J57" s="173"/>
    </row>
    <row r="58" spans="1:10" s="13" customFormat="1" ht="20.100000000000001" customHeight="1" x14ac:dyDescent="0.2">
      <c r="A58" s="173"/>
      <c r="B58" s="173"/>
      <c r="C58" s="173"/>
      <c r="D58" s="173"/>
      <c r="E58" s="173"/>
      <c r="F58" s="173"/>
      <c r="G58" s="173"/>
      <c r="H58" s="173"/>
      <c r="I58" s="173"/>
      <c r="J58" s="173"/>
    </row>
    <row r="59" spans="1:10" ht="20.100000000000001" customHeight="1" x14ac:dyDescent="0.2">
      <c r="A59" s="167" t="s">
        <v>53</v>
      </c>
      <c r="B59" s="168"/>
      <c r="C59" s="168"/>
      <c r="D59" s="168"/>
      <c r="E59" s="168"/>
      <c r="F59" s="168"/>
      <c r="G59" s="168"/>
      <c r="H59" s="168"/>
      <c r="I59" s="168"/>
      <c r="J59" s="168"/>
    </row>
    <row r="60" spans="1:10" ht="20.100000000000001" customHeight="1" x14ac:dyDescent="0.2">
      <c r="A60" s="71"/>
      <c r="B60" s="71"/>
      <c r="C60" s="71"/>
      <c r="D60" s="71"/>
      <c r="E60" s="71"/>
      <c r="F60" s="71"/>
      <c r="G60" s="71"/>
      <c r="H60" s="71"/>
      <c r="I60" s="71"/>
      <c r="J60" s="71"/>
    </row>
  </sheetData>
  <mergeCells count="22">
    <mergeCell ref="A59:J59"/>
    <mergeCell ref="A52:J52"/>
    <mergeCell ref="A56:J56"/>
    <mergeCell ref="A50:C50"/>
    <mergeCell ref="A16:A23"/>
    <mergeCell ref="A24:B24"/>
    <mergeCell ref="A37:B37"/>
    <mergeCell ref="C27:J27"/>
    <mergeCell ref="A27:B28"/>
    <mergeCell ref="A29:A36"/>
    <mergeCell ref="A40:C41"/>
    <mergeCell ref="D40:J40"/>
    <mergeCell ref="A57:J58"/>
    <mergeCell ref="A55:J55"/>
    <mergeCell ref="A53:J54"/>
    <mergeCell ref="A42:B49"/>
    <mergeCell ref="C1:E1"/>
    <mergeCell ref="A1:B2"/>
    <mergeCell ref="A14:B15"/>
    <mergeCell ref="C14:J14"/>
    <mergeCell ref="A11:B11"/>
    <mergeCell ref="A3:A10"/>
  </mergeCells>
  <phoneticPr fontId="5" type="noConversion"/>
  <pageMargins left="0.74803149606299213" right="0.74803149606299213" top="0.98425196850393704" bottom="0.98425196850393704" header="0.51181102362204722" footer="0.51181102362204722"/>
  <pageSetup paperSize="9" scale="55" orientation="portrait" r:id="rId1"/>
  <headerFooter alignWithMargins="0">
    <oddHeader xml:space="preserve">&amp;C&amp;"Arial,Bold"The Australian Organ Donor  Register
Intent Registrations 
as at 30/04/2023
</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7">
    <pageSetUpPr fitToPage="1"/>
  </sheetPr>
  <dimension ref="A1:N60"/>
  <sheetViews>
    <sheetView view="pageLayout" topLeftCell="A46" zoomScaleNormal="100" workbookViewId="0">
      <selection activeCell="A53" sqref="A53:J54"/>
    </sheetView>
  </sheetViews>
  <sheetFormatPr defaultColWidth="9.140625" defaultRowHeight="20.100000000000001" customHeight="1" x14ac:dyDescent="0.2"/>
  <cols>
    <col min="1" max="2" width="8.7109375" style="26" customWidth="1"/>
    <col min="3" max="59" width="12.7109375" style="26" customWidth="1"/>
    <col min="60" max="16384" width="9.140625" style="26"/>
  </cols>
  <sheetData>
    <row r="1" spans="1:10" s="24" customFormat="1" ht="20.100000000000001" customHeight="1" x14ac:dyDescent="0.2">
      <c r="A1" s="155" t="s">
        <v>11</v>
      </c>
      <c r="B1" s="176"/>
      <c r="C1" s="180"/>
      <c r="D1" s="181"/>
      <c r="E1" s="182"/>
    </row>
    <row r="2" spans="1:10" s="13" customFormat="1" ht="50.1" customHeight="1" x14ac:dyDescent="0.2">
      <c r="A2" s="176"/>
      <c r="B2" s="176"/>
      <c r="C2" s="10" t="s">
        <v>22</v>
      </c>
      <c r="D2" s="10" t="s">
        <v>23</v>
      </c>
      <c r="E2" s="14" t="s">
        <v>24</v>
      </c>
      <c r="F2" s="36"/>
    </row>
    <row r="3" spans="1:10" s="24" customFormat="1" ht="20.100000000000001" customHeight="1" x14ac:dyDescent="0.2">
      <c r="A3" s="179" t="s">
        <v>17</v>
      </c>
      <c r="B3" s="22" t="s">
        <v>3</v>
      </c>
      <c r="C3" s="111">
        <v>1826966</v>
      </c>
      <c r="D3" s="109">
        <v>0.4269</v>
      </c>
      <c r="E3" s="16">
        <f>IF(C3=0,0,(C3-'Apr 23'!C3)/'Apr 23'!C3)</f>
        <v>-4.7356290029902069E-3</v>
      </c>
      <c r="F3" s="37"/>
    </row>
    <row r="4" spans="1:10" s="24" customFormat="1" ht="20.100000000000001" customHeight="1" x14ac:dyDescent="0.2">
      <c r="A4" s="179"/>
      <c r="B4" s="22" t="s">
        <v>4</v>
      </c>
      <c r="C4" s="111">
        <v>451759</v>
      </c>
      <c r="D4" s="109">
        <v>0.1056</v>
      </c>
      <c r="E4" s="16">
        <f>IF(C4=0,0,(C4-'Apr 23'!C4)/'Apr 23'!C4)</f>
        <v>-1.4805429311653306E-2</v>
      </c>
      <c r="F4" s="37"/>
    </row>
    <row r="5" spans="1:10" s="24" customFormat="1" ht="20.100000000000001" customHeight="1" x14ac:dyDescent="0.2">
      <c r="A5" s="179"/>
      <c r="B5" s="22" t="s">
        <v>5</v>
      </c>
      <c r="C5" s="111">
        <v>627972</v>
      </c>
      <c r="D5" s="109">
        <v>0.1467</v>
      </c>
      <c r="E5" s="16">
        <f>IF(C5=0,0,(C5-'Apr 23'!C5)/'Apr 23'!C5)</f>
        <v>-7.6546737124219364E-3</v>
      </c>
      <c r="F5" s="37"/>
    </row>
    <row r="6" spans="1:10" s="24" customFormat="1" ht="20.100000000000001" customHeight="1" x14ac:dyDescent="0.2">
      <c r="A6" s="179"/>
      <c r="B6" s="22" t="s">
        <v>6</v>
      </c>
      <c r="C6" s="111">
        <v>762821</v>
      </c>
      <c r="D6" s="109">
        <v>0.17829999999999999</v>
      </c>
      <c r="E6" s="16">
        <f>IF(C6=0,0,(C6-'Apr 23'!C6)/'Apr 23'!C6)</f>
        <v>7.5828836735791609E-4</v>
      </c>
      <c r="F6" s="37"/>
    </row>
    <row r="7" spans="1:10" s="24" customFormat="1" ht="20.100000000000001" customHeight="1" x14ac:dyDescent="0.2">
      <c r="A7" s="179"/>
      <c r="B7" s="22" t="s">
        <v>7</v>
      </c>
      <c r="C7" s="111">
        <v>435581</v>
      </c>
      <c r="D7" s="109">
        <v>0.1018</v>
      </c>
      <c r="E7" s="16">
        <f>IF(C7=0,0,(C7-'Apr 23'!C7)/'Apr 23'!C7)</f>
        <v>-4.012932847970439E-3</v>
      </c>
      <c r="F7" s="37"/>
      <c r="J7" s="106"/>
    </row>
    <row r="8" spans="1:10" s="24" customFormat="1" ht="20.100000000000001" customHeight="1" x14ac:dyDescent="0.2">
      <c r="A8" s="179"/>
      <c r="B8" s="22" t="s">
        <v>8</v>
      </c>
      <c r="C8" s="111">
        <v>136678</v>
      </c>
      <c r="D8" s="109">
        <v>3.1899999999999998E-2</v>
      </c>
      <c r="E8" s="16">
        <f>IF(C8=0,0,(C8-'Apr 23'!C8)/'Apr 23'!C8)</f>
        <v>-5.0302469989590079E-3</v>
      </c>
      <c r="F8" s="37"/>
    </row>
    <row r="9" spans="1:10" s="24" customFormat="1" ht="20.100000000000001" customHeight="1" x14ac:dyDescent="0.2">
      <c r="A9" s="179"/>
      <c r="B9" s="22" t="s">
        <v>9</v>
      </c>
      <c r="C9" s="111">
        <v>8274</v>
      </c>
      <c r="D9" s="109">
        <v>1.9E-3</v>
      </c>
      <c r="E9" s="16">
        <f>IF(C9=0,0,(C9-'Apr 23'!C9)/'Apr 23'!C9)</f>
        <v>-2.4752475247524754E-2</v>
      </c>
      <c r="F9" s="37"/>
    </row>
    <row r="10" spans="1:10" s="24" customFormat="1" ht="20.100000000000001" customHeight="1" x14ac:dyDescent="0.2">
      <c r="A10" s="179"/>
      <c r="B10" s="22" t="s">
        <v>10</v>
      </c>
      <c r="C10" s="111">
        <v>29398</v>
      </c>
      <c r="D10" s="109">
        <v>6.8999999999999999E-3</v>
      </c>
      <c r="E10" s="16">
        <f>IF(C10=0,0,(C10-'Apr 23'!C10)/'Apr 23'!C10)</f>
        <v>-3.2483133124897152E-2</v>
      </c>
      <c r="F10" s="37"/>
    </row>
    <row r="11" spans="1:10" s="13" customFormat="1" ht="20.100000000000001" customHeight="1" x14ac:dyDescent="0.2">
      <c r="A11" s="144" t="s">
        <v>18</v>
      </c>
      <c r="B11" s="145"/>
      <c r="C11" s="96">
        <f>SUM(C3:C10)</f>
        <v>4279449</v>
      </c>
      <c r="D11" s="97">
        <f>SUM(D3:D10)</f>
        <v>1</v>
      </c>
      <c r="E11" s="98">
        <f>IF(C11=0,0,(C11-'Apr 23'!C11)/'Apr 23'!C11)</f>
        <v>-5.4361770365618988E-3</v>
      </c>
      <c r="F11" s="38"/>
    </row>
    <row r="14" spans="1:10" s="24" customFormat="1" ht="20.100000000000001" customHeight="1" x14ac:dyDescent="0.2">
      <c r="A14" s="144" t="s">
        <v>11</v>
      </c>
      <c r="B14" s="144"/>
      <c r="C14" s="151" t="s">
        <v>1</v>
      </c>
      <c r="D14" s="181"/>
      <c r="E14" s="181"/>
      <c r="F14" s="181"/>
      <c r="G14" s="181"/>
      <c r="H14" s="181"/>
      <c r="I14" s="181"/>
      <c r="J14" s="200"/>
    </row>
    <row r="15" spans="1:10" s="24" customFormat="1" ht="39.950000000000003" customHeight="1" x14ac:dyDescent="0.2">
      <c r="A15" s="144"/>
      <c r="B15" s="144"/>
      <c r="C15" s="22" t="s">
        <v>21</v>
      </c>
      <c r="D15" s="22" t="s">
        <v>12</v>
      </c>
      <c r="E15" s="22" t="s">
        <v>13</v>
      </c>
      <c r="F15" s="22" t="s">
        <v>14</v>
      </c>
      <c r="G15" s="22" t="s">
        <v>15</v>
      </c>
      <c r="H15" s="22" t="s">
        <v>16</v>
      </c>
      <c r="I15" s="22" t="s">
        <v>2</v>
      </c>
      <c r="J15" s="23" t="s">
        <v>26</v>
      </c>
    </row>
    <row r="16" spans="1:10" s="24" customFormat="1" ht="20.100000000000001" customHeight="1" x14ac:dyDescent="0.2">
      <c r="A16" s="179" t="s">
        <v>17</v>
      </c>
      <c r="B16" s="22" t="s">
        <v>3</v>
      </c>
      <c r="C16" s="111">
        <v>11233</v>
      </c>
      <c r="D16" s="111">
        <v>18727</v>
      </c>
      <c r="E16" s="111">
        <v>150999</v>
      </c>
      <c r="F16" s="111">
        <v>205168</v>
      </c>
      <c r="G16" s="111">
        <v>193081</v>
      </c>
      <c r="H16" s="111">
        <v>305285</v>
      </c>
      <c r="I16" s="62">
        <v>884493</v>
      </c>
      <c r="J16" s="74">
        <f>I16/'ABS Estimated Population'!D3</f>
        <v>0.26574439063082117</v>
      </c>
    </row>
    <row r="17" spans="1:10" s="24" customFormat="1" ht="20.100000000000001" customHeight="1" x14ac:dyDescent="0.2">
      <c r="A17" s="179"/>
      <c r="B17" s="22" t="s">
        <v>4</v>
      </c>
      <c r="C17" s="111">
        <v>12175</v>
      </c>
      <c r="D17" s="111">
        <v>22729</v>
      </c>
      <c r="E17" s="111">
        <v>49961</v>
      </c>
      <c r="F17" s="111">
        <v>58805</v>
      </c>
      <c r="G17" s="111">
        <v>47924</v>
      </c>
      <c r="H17" s="111">
        <v>67372</v>
      </c>
      <c r="I17" s="62">
        <v>258966</v>
      </c>
      <c r="J17" s="74">
        <f>I17/'ABS Estimated Population'!D4</f>
        <v>9.4926728204857508E-2</v>
      </c>
    </row>
    <row r="18" spans="1:10" s="24" customFormat="1" ht="20.100000000000001" customHeight="1" x14ac:dyDescent="0.2">
      <c r="A18" s="179"/>
      <c r="B18" s="22" t="s">
        <v>5</v>
      </c>
      <c r="C18" s="111">
        <v>10335</v>
      </c>
      <c r="D18" s="111">
        <v>20067</v>
      </c>
      <c r="E18" s="111">
        <v>83425</v>
      </c>
      <c r="F18" s="111">
        <v>77901</v>
      </c>
      <c r="G18" s="111">
        <v>56588</v>
      </c>
      <c r="H18" s="111">
        <v>59273</v>
      </c>
      <c r="I18" s="62">
        <v>307589</v>
      </c>
      <c r="J18" s="74">
        <f>I18/'ABS Estimated Population'!D5</f>
        <v>0.14193229550474748</v>
      </c>
    </row>
    <row r="19" spans="1:10" s="24" customFormat="1" ht="20.100000000000001" customHeight="1" x14ac:dyDescent="0.2">
      <c r="A19" s="179"/>
      <c r="B19" s="22" t="s">
        <v>6</v>
      </c>
      <c r="C19" s="111">
        <v>32444</v>
      </c>
      <c r="D19" s="111">
        <v>53688</v>
      </c>
      <c r="E19" s="111">
        <v>64545</v>
      </c>
      <c r="F19" s="111">
        <v>59554</v>
      </c>
      <c r="G19" s="111">
        <v>56257</v>
      </c>
      <c r="H19" s="111">
        <v>88349</v>
      </c>
      <c r="I19" s="62">
        <v>354837</v>
      </c>
      <c r="J19" s="75">
        <f>I19/'ABS Estimated Population'!D6</f>
        <v>0.46779375452353422</v>
      </c>
    </row>
    <row r="20" spans="1:10" s="24" customFormat="1" ht="20.100000000000001" customHeight="1" x14ac:dyDescent="0.2">
      <c r="A20" s="179"/>
      <c r="B20" s="22" t="s">
        <v>7</v>
      </c>
      <c r="C20" s="111">
        <v>3919</v>
      </c>
      <c r="D20" s="111">
        <v>7427</v>
      </c>
      <c r="E20" s="111">
        <v>24350</v>
      </c>
      <c r="F20" s="111">
        <v>51664</v>
      </c>
      <c r="G20" s="111">
        <v>51369</v>
      </c>
      <c r="H20" s="111">
        <v>79165</v>
      </c>
      <c r="I20" s="62">
        <v>217894</v>
      </c>
      <c r="J20" s="75">
        <f>I20/'ABS Estimated Population'!D7</f>
        <v>0.19519199932634959</v>
      </c>
    </row>
    <row r="21" spans="1:10" s="24" customFormat="1" ht="20.100000000000001" customHeight="1" x14ac:dyDescent="0.2">
      <c r="A21" s="179"/>
      <c r="B21" s="22" t="s">
        <v>8</v>
      </c>
      <c r="C21" s="111">
        <v>1228</v>
      </c>
      <c r="D21" s="111">
        <v>2054</v>
      </c>
      <c r="E21" s="111">
        <v>6934</v>
      </c>
      <c r="F21" s="111">
        <v>14920</v>
      </c>
      <c r="G21" s="111">
        <v>15843</v>
      </c>
      <c r="H21" s="111">
        <v>26659</v>
      </c>
      <c r="I21" s="62">
        <v>67638</v>
      </c>
      <c r="J21" s="75">
        <f>I21/'ABS Estimated Population'!D8</f>
        <v>0.28354874004888048</v>
      </c>
    </row>
    <row r="22" spans="1:10" s="24" customFormat="1" ht="20.100000000000001" customHeight="1" x14ac:dyDescent="0.2">
      <c r="A22" s="179"/>
      <c r="B22" s="22" t="s">
        <v>9</v>
      </c>
      <c r="C22" s="111">
        <v>288</v>
      </c>
      <c r="D22" s="111">
        <v>777</v>
      </c>
      <c r="E22" s="111">
        <v>862</v>
      </c>
      <c r="F22" s="111">
        <v>1145</v>
      </c>
      <c r="G22" s="111">
        <v>871</v>
      </c>
      <c r="H22" s="111">
        <v>720</v>
      </c>
      <c r="I22" s="62">
        <v>4663</v>
      </c>
      <c r="J22" s="75">
        <f>I22/'ABS Estimated Population'!D9</f>
        <v>4.8388937892388316E-2</v>
      </c>
    </row>
    <row r="23" spans="1:10" s="24" customFormat="1" ht="20.100000000000001" customHeight="1" x14ac:dyDescent="0.2">
      <c r="A23" s="179"/>
      <c r="B23" s="22" t="s">
        <v>10</v>
      </c>
      <c r="C23" s="111">
        <v>1335</v>
      </c>
      <c r="D23" s="111">
        <v>2418</v>
      </c>
      <c r="E23" s="111">
        <v>3126</v>
      </c>
      <c r="F23" s="111">
        <v>3933</v>
      </c>
      <c r="G23" s="111">
        <v>3024</v>
      </c>
      <c r="H23" s="111">
        <v>3497</v>
      </c>
      <c r="I23" s="62">
        <v>17333</v>
      </c>
      <c r="J23" s="75">
        <f>I23/'ABS Estimated Population'!D10</f>
        <v>9.2079260518487041E-2</v>
      </c>
    </row>
    <row r="24" spans="1:10" s="24" customFormat="1" ht="20.100000000000001" customHeight="1" x14ac:dyDescent="0.2">
      <c r="A24" s="144" t="s">
        <v>18</v>
      </c>
      <c r="B24" s="145"/>
      <c r="C24" s="96">
        <f>SUM(C16:C23)</f>
        <v>72957</v>
      </c>
      <c r="D24" s="96">
        <f t="shared" ref="D24:I24" si="0">SUM(D16:D23)</f>
        <v>127887</v>
      </c>
      <c r="E24" s="96">
        <f t="shared" si="0"/>
        <v>384202</v>
      </c>
      <c r="F24" s="96">
        <f t="shared" si="0"/>
        <v>473090</v>
      </c>
      <c r="G24" s="96">
        <f t="shared" si="0"/>
        <v>424957</v>
      </c>
      <c r="H24" s="96">
        <f t="shared" si="0"/>
        <v>630320</v>
      </c>
      <c r="I24" s="96">
        <f t="shared" si="0"/>
        <v>2113413</v>
      </c>
      <c r="J24" s="99">
        <f>I24/'ABS Estimated Population'!D11</f>
        <v>0.19897387954311796</v>
      </c>
    </row>
    <row r="27" spans="1:10" s="24" customFormat="1" ht="20.100000000000001" customHeight="1" x14ac:dyDescent="0.2">
      <c r="A27" s="144" t="s">
        <v>11</v>
      </c>
      <c r="B27" s="144"/>
      <c r="C27" s="153" t="s">
        <v>0</v>
      </c>
      <c r="D27" s="154"/>
      <c r="E27" s="154"/>
      <c r="F27" s="154"/>
      <c r="G27" s="154"/>
      <c r="H27" s="154"/>
      <c r="I27" s="154"/>
      <c r="J27" s="185"/>
    </row>
    <row r="28" spans="1:10" s="24" customFormat="1" ht="39.950000000000003" customHeight="1" x14ac:dyDescent="0.2">
      <c r="A28" s="144"/>
      <c r="B28" s="144"/>
      <c r="C28" s="22" t="s">
        <v>21</v>
      </c>
      <c r="D28" s="22" t="s">
        <v>12</v>
      </c>
      <c r="E28" s="22" t="s">
        <v>13</v>
      </c>
      <c r="F28" s="22" t="s">
        <v>14</v>
      </c>
      <c r="G28" s="22" t="s">
        <v>15</v>
      </c>
      <c r="H28" s="22" t="s">
        <v>16</v>
      </c>
      <c r="I28" s="22" t="s">
        <v>2</v>
      </c>
      <c r="J28" s="23" t="s">
        <v>26</v>
      </c>
    </row>
    <row r="29" spans="1:10" s="24" customFormat="1" ht="20.100000000000001" customHeight="1" x14ac:dyDescent="0.2">
      <c r="A29" s="143" t="s">
        <v>17</v>
      </c>
      <c r="B29" s="22" t="s">
        <v>3</v>
      </c>
      <c r="C29" s="111">
        <v>3421</v>
      </c>
      <c r="D29" s="111">
        <v>8021</v>
      </c>
      <c r="E29" s="111">
        <v>156922</v>
      </c>
      <c r="F29" s="111">
        <v>211880</v>
      </c>
      <c r="G29" s="111">
        <v>205393</v>
      </c>
      <c r="H29" s="111">
        <v>356803</v>
      </c>
      <c r="I29" s="62">
        <v>942440</v>
      </c>
      <c r="J29" s="75">
        <f>I29/'ABS Estimated Population'!C3</f>
        <v>0.29144314826881024</v>
      </c>
    </row>
    <row r="30" spans="1:10" s="24" customFormat="1" ht="20.100000000000001" customHeight="1" x14ac:dyDescent="0.2">
      <c r="A30" s="143"/>
      <c r="B30" s="22" t="s">
        <v>4</v>
      </c>
      <c r="C30" s="111">
        <v>3770</v>
      </c>
      <c r="D30" s="111">
        <v>11078</v>
      </c>
      <c r="E30" s="111">
        <v>37090</v>
      </c>
      <c r="F30" s="111">
        <v>42542</v>
      </c>
      <c r="G30" s="111">
        <v>38677</v>
      </c>
      <c r="H30" s="111">
        <v>55974</v>
      </c>
      <c r="I30" s="62">
        <v>189131</v>
      </c>
      <c r="J30" s="75">
        <f>I30/'ABS Estimated Population'!C4</f>
        <v>7.2196498032194897E-2</v>
      </c>
    </row>
    <row r="31" spans="1:10" s="24" customFormat="1" ht="20.100000000000001" customHeight="1" x14ac:dyDescent="0.2">
      <c r="A31" s="143"/>
      <c r="B31" s="22" t="s">
        <v>5</v>
      </c>
      <c r="C31" s="111">
        <v>2637</v>
      </c>
      <c r="D31" s="111">
        <v>10119</v>
      </c>
      <c r="E31" s="111">
        <v>93486</v>
      </c>
      <c r="F31" s="111">
        <v>86939</v>
      </c>
      <c r="G31" s="111">
        <v>60779</v>
      </c>
      <c r="H31" s="111">
        <v>66421</v>
      </c>
      <c r="I31" s="62">
        <v>320381</v>
      </c>
      <c r="J31" s="75">
        <f>I31/'ABS Estimated Population'!C5</f>
        <v>0.15336139381415267</v>
      </c>
    </row>
    <row r="32" spans="1:10" s="24" customFormat="1" ht="20.100000000000001" customHeight="1" x14ac:dyDescent="0.2">
      <c r="A32" s="143"/>
      <c r="B32" s="22" t="s">
        <v>6</v>
      </c>
      <c r="C32" s="111">
        <v>33779</v>
      </c>
      <c r="D32" s="111">
        <v>65753</v>
      </c>
      <c r="E32" s="111">
        <v>75814</v>
      </c>
      <c r="F32" s="111">
        <v>68332</v>
      </c>
      <c r="G32" s="111">
        <v>61930</v>
      </c>
      <c r="H32" s="111">
        <v>102312</v>
      </c>
      <c r="I32" s="62">
        <v>407920</v>
      </c>
      <c r="J32" s="75">
        <f>I32/'ABS Estimated Population'!C6</f>
        <v>0.55930325666085312</v>
      </c>
    </row>
    <row r="33" spans="1:12" s="24" customFormat="1" ht="20.100000000000001" customHeight="1" x14ac:dyDescent="0.2">
      <c r="A33" s="143"/>
      <c r="B33" s="22" t="s">
        <v>7</v>
      </c>
      <c r="C33" s="111">
        <v>1057</v>
      </c>
      <c r="D33" s="111">
        <v>3120</v>
      </c>
      <c r="E33" s="111">
        <v>22124</v>
      </c>
      <c r="F33" s="111">
        <v>51678</v>
      </c>
      <c r="G33" s="111">
        <v>51873</v>
      </c>
      <c r="H33" s="111">
        <v>86554</v>
      </c>
      <c r="I33" s="62">
        <v>216406</v>
      </c>
      <c r="J33" s="75">
        <f>I33/'ABS Estimated Population'!C7</f>
        <v>0.19602436649380647</v>
      </c>
    </row>
    <row r="34" spans="1:12" s="24" customFormat="1" ht="20.100000000000001" customHeight="1" x14ac:dyDescent="0.2">
      <c r="A34" s="143"/>
      <c r="B34" s="22" t="s">
        <v>8</v>
      </c>
      <c r="C34" s="111">
        <v>301</v>
      </c>
      <c r="D34" s="111">
        <v>830</v>
      </c>
      <c r="E34" s="111">
        <v>6371</v>
      </c>
      <c r="F34" s="111">
        <v>15493</v>
      </c>
      <c r="G34" s="111">
        <v>15982</v>
      </c>
      <c r="H34" s="111">
        <v>30063</v>
      </c>
      <c r="I34" s="62">
        <v>69040</v>
      </c>
      <c r="J34" s="75">
        <f>I34/'ABS Estimated Population'!C8</f>
        <v>0.29907513699668609</v>
      </c>
    </row>
    <row r="35" spans="1:12" s="24" customFormat="1" ht="20.100000000000001" customHeight="1" x14ac:dyDescent="0.2">
      <c r="A35" s="143"/>
      <c r="B35" s="22" t="s">
        <v>9</v>
      </c>
      <c r="C35" s="111">
        <v>92</v>
      </c>
      <c r="D35" s="111">
        <v>334</v>
      </c>
      <c r="E35" s="111">
        <v>555</v>
      </c>
      <c r="F35" s="111">
        <v>912</v>
      </c>
      <c r="G35" s="111">
        <v>921</v>
      </c>
      <c r="H35" s="111">
        <v>797</v>
      </c>
      <c r="I35" s="62">
        <v>3611</v>
      </c>
      <c r="J35" s="75">
        <f>I35/'ABS Estimated Population'!C9</f>
        <v>3.663089127391507E-2</v>
      </c>
    </row>
    <row r="36" spans="1:12" s="24" customFormat="1" ht="20.100000000000001" customHeight="1" x14ac:dyDescent="0.2">
      <c r="A36" s="143"/>
      <c r="B36" s="22" t="s">
        <v>10</v>
      </c>
      <c r="C36" s="111">
        <v>448</v>
      </c>
      <c r="D36" s="111">
        <v>1279</v>
      </c>
      <c r="E36" s="111">
        <v>1946</v>
      </c>
      <c r="F36" s="111">
        <v>2936</v>
      </c>
      <c r="G36" s="111">
        <v>2445</v>
      </c>
      <c r="H36" s="111">
        <v>3011</v>
      </c>
      <c r="I36" s="62">
        <v>12065</v>
      </c>
      <c r="J36" s="75">
        <f>I36/'ABS Estimated Population'!C10</f>
        <v>6.7057953857013436E-2</v>
      </c>
    </row>
    <row r="37" spans="1:12" s="24" customFormat="1" ht="20.100000000000001" customHeight="1" x14ac:dyDescent="0.2">
      <c r="A37" s="144" t="s">
        <v>18</v>
      </c>
      <c r="B37" s="145"/>
      <c r="C37" s="96">
        <f>SUM(C29:C36)</f>
        <v>45505</v>
      </c>
      <c r="D37" s="96">
        <f t="shared" ref="D37:I37" si="1">SUM(D29:D36)</f>
        <v>100534</v>
      </c>
      <c r="E37" s="96">
        <f t="shared" si="1"/>
        <v>394308</v>
      </c>
      <c r="F37" s="96">
        <f t="shared" si="1"/>
        <v>480712</v>
      </c>
      <c r="G37" s="96">
        <f t="shared" si="1"/>
        <v>438000</v>
      </c>
      <c r="H37" s="96">
        <f t="shared" si="1"/>
        <v>701935</v>
      </c>
      <c r="I37" s="96">
        <f t="shared" si="1"/>
        <v>2160994</v>
      </c>
      <c r="J37" s="99">
        <f>I37/'ABS Estimated Population'!C11</f>
        <v>0.21010953436156032</v>
      </c>
    </row>
    <row r="40" spans="1:12" s="24" customFormat="1" ht="20.100000000000001" customHeight="1" x14ac:dyDescent="0.2">
      <c r="A40" s="144" t="s">
        <v>11</v>
      </c>
      <c r="B40" s="150"/>
      <c r="C40" s="150"/>
      <c r="D40" s="149" t="s">
        <v>20</v>
      </c>
      <c r="E40" s="149"/>
      <c r="F40" s="149"/>
      <c r="G40" s="149"/>
      <c r="H40" s="149"/>
      <c r="I40" s="149"/>
      <c r="J40" s="149"/>
      <c r="K40" s="34"/>
      <c r="L40" s="34"/>
    </row>
    <row r="41" spans="1:12" s="24" customFormat="1" ht="20.100000000000001" customHeight="1" x14ac:dyDescent="0.2">
      <c r="A41" s="150"/>
      <c r="B41" s="150"/>
      <c r="C41" s="150"/>
      <c r="D41" s="22" t="s">
        <v>21</v>
      </c>
      <c r="E41" s="22" t="s">
        <v>12</v>
      </c>
      <c r="F41" s="22" t="s">
        <v>13</v>
      </c>
      <c r="G41" s="22" t="s">
        <v>14</v>
      </c>
      <c r="H41" s="22" t="s">
        <v>15</v>
      </c>
      <c r="I41" s="22" t="s">
        <v>16</v>
      </c>
      <c r="J41" s="22" t="s">
        <v>2</v>
      </c>
    </row>
    <row r="42" spans="1:12" s="24" customFormat="1" ht="20.100000000000001" customHeight="1" x14ac:dyDescent="0.2">
      <c r="A42" s="143" t="s">
        <v>17</v>
      </c>
      <c r="B42" s="166"/>
      <c r="C42" s="22" t="s">
        <v>3</v>
      </c>
      <c r="D42" s="108">
        <v>0</v>
      </c>
      <c r="E42" s="108">
        <v>0</v>
      </c>
      <c r="F42" s="108">
        <v>0</v>
      </c>
      <c r="G42" s="108">
        <v>4</v>
      </c>
      <c r="H42" s="108">
        <v>15</v>
      </c>
      <c r="I42" s="108">
        <v>14</v>
      </c>
      <c r="J42" s="122">
        <v>33</v>
      </c>
    </row>
    <row r="43" spans="1:12" s="24" customFormat="1" ht="20.100000000000001" customHeight="1" x14ac:dyDescent="0.2">
      <c r="A43" s="166"/>
      <c r="B43" s="166"/>
      <c r="C43" s="22" t="s">
        <v>4</v>
      </c>
      <c r="D43" s="108">
        <v>0</v>
      </c>
      <c r="E43" s="108">
        <v>0</v>
      </c>
      <c r="F43" s="108">
        <v>1101</v>
      </c>
      <c r="G43" s="108">
        <v>992</v>
      </c>
      <c r="H43" s="108">
        <v>743</v>
      </c>
      <c r="I43" s="108">
        <v>826</v>
      </c>
      <c r="J43" s="122">
        <v>3662</v>
      </c>
    </row>
    <row r="44" spans="1:12" s="24" customFormat="1" ht="20.100000000000001" customHeight="1" x14ac:dyDescent="0.2">
      <c r="A44" s="166"/>
      <c r="B44" s="166"/>
      <c r="C44" s="22" t="s">
        <v>5</v>
      </c>
      <c r="D44" s="108">
        <v>0</v>
      </c>
      <c r="E44" s="108">
        <v>0</v>
      </c>
      <c r="F44" s="108">
        <v>0</v>
      </c>
      <c r="G44" s="108">
        <v>1</v>
      </c>
      <c r="H44" s="108">
        <v>0</v>
      </c>
      <c r="I44" s="108">
        <v>1</v>
      </c>
      <c r="J44" s="122">
        <v>2</v>
      </c>
    </row>
    <row r="45" spans="1:12" s="24" customFormat="1" ht="20.100000000000001" customHeight="1" x14ac:dyDescent="0.2">
      <c r="A45" s="166"/>
      <c r="B45" s="166"/>
      <c r="C45" s="22" t="s">
        <v>6</v>
      </c>
      <c r="D45" s="108">
        <v>0</v>
      </c>
      <c r="E45" s="108">
        <v>2</v>
      </c>
      <c r="F45" s="108">
        <v>16</v>
      </c>
      <c r="G45" s="108">
        <v>25</v>
      </c>
      <c r="H45" s="108">
        <v>5</v>
      </c>
      <c r="I45" s="108">
        <v>16</v>
      </c>
      <c r="J45" s="122">
        <v>64</v>
      </c>
    </row>
    <row r="46" spans="1:12" s="24" customFormat="1" ht="20.100000000000001" customHeight="1" x14ac:dyDescent="0.2">
      <c r="A46" s="166"/>
      <c r="B46" s="166"/>
      <c r="C46" s="22" t="s">
        <v>7</v>
      </c>
      <c r="D46" s="108">
        <v>0</v>
      </c>
      <c r="E46" s="108">
        <v>0</v>
      </c>
      <c r="F46" s="108">
        <v>199</v>
      </c>
      <c r="G46" s="108">
        <v>397</v>
      </c>
      <c r="H46" s="108">
        <v>261</v>
      </c>
      <c r="I46" s="108">
        <v>424</v>
      </c>
      <c r="J46" s="122">
        <v>1281</v>
      </c>
    </row>
    <row r="47" spans="1:12" s="24" customFormat="1" ht="20.100000000000001" customHeight="1" x14ac:dyDescent="0.2">
      <c r="A47" s="166"/>
      <c r="B47" s="166"/>
      <c r="C47" s="22" t="s">
        <v>8</v>
      </c>
      <c r="D47" s="110">
        <v>0</v>
      </c>
      <c r="E47" s="110">
        <v>0</v>
      </c>
      <c r="F47" s="110">
        <v>0</v>
      </c>
      <c r="G47" s="110">
        <v>0</v>
      </c>
      <c r="H47" s="110">
        <v>0</v>
      </c>
      <c r="I47" s="110">
        <v>0</v>
      </c>
      <c r="J47" s="95">
        <v>0</v>
      </c>
    </row>
    <row r="48" spans="1:12" s="24" customFormat="1" ht="20.100000000000001" customHeight="1" x14ac:dyDescent="0.2">
      <c r="A48" s="166"/>
      <c r="B48" s="166"/>
      <c r="C48" s="22" t="s">
        <v>9</v>
      </c>
      <c r="D48" s="110">
        <v>0</v>
      </c>
      <c r="E48" s="110">
        <v>0</v>
      </c>
      <c r="F48" s="110">
        <v>0</v>
      </c>
      <c r="G48" s="110">
        <v>0</v>
      </c>
      <c r="H48" s="110">
        <v>0</v>
      </c>
      <c r="I48" s="110">
        <v>0</v>
      </c>
      <c r="J48" s="95">
        <v>0</v>
      </c>
    </row>
    <row r="49" spans="1:14" s="24" customFormat="1" ht="20.100000000000001" customHeight="1" x14ac:dyDescent="0.2">
      <c r="A49" s="166"/>
      <c r="B49" s="166"/>
      <c r="C49" s="22" t="s">
        <v>10</v>
      </c>
      <c r="D49" s="110">
        <v>0</v>
      </c>
      <c r="E49" s="110">
        <v>0</v>
      </c>
      <c r="F49" s="110">
        <v>0</v>
      </c>
      <c r="G49" s="110">
        <v>0</v>
      </c>
      <c r="H49" s="110">
        <v>0</v>
      </c>
      <c r="I49" s="110">
        <v>0</v>
      </c>
      <c r="J49" s="95">
        <v>0</v>
      </c>
    </row>
    <row r="50" spans="1:14" s="24" customFormat="1" ht="20.100000000000001" customHeight="1" x14ac:dyDescent="0.2">
      <c r="A50" s="144" t="s">
        <v>18</v>
      </c>
      <c r="B50" s="150"/>
      <c r="C50" s="150"/>
      <c r="D50" s="100">
        <f t="shared" ref="D50:J50" si="2">SUM(D42:D49)</f>
        <v>0</v>
      </c>
      <c r="E50" s="100">
        <f t="shared" si="2"/>
        <v>2</v>
      </c>
      <c r="F50" s="100">
        <f t="shared" si="2"/>
        <v>1316</v>
      </c>
      <c r="G50" s="100">
        <f t="shared" si="2"/>
        <v>1419</v>
      </c>
      <c r="H50" s="100">
        <f t="shared" si="2"/>
        <v>1024</v>
      </c>
      <c r="I50" s="100">
        <f t="shared" si="2"/>
        <v>1281</v>
      </c>
      <c r="J50" s="100">
        <f t="shared" si="2"/>
        <v>5042</v>
      </c>
    </row>
    <row r="51" spans="1:14" s="24" customFormat="1" ht="20.100000000000001" customHeight="1" x14ac:dyDescent="0.2"/>
    <row r="52" spans="1:14" s="13" customFormat="1" ht="20.100000000000001" customHeight="1" x14ac:dyDescent="0.2">
      <c r="A52" s="170" t="s">
        <v>19</v>
      </c>
      <c r="B52" s="171"/>
      <c r="C52" s="171"/>
      <c r="D52" s="171"/>
      <c r="E52" s="171"/>
      <c r="F52" s="171"/>
      <c r="G52" s="171"/>
      <c r="H52" s="171"/>
      <c r="I52" s="171"/>
      <c r="J52" s="171"/>
      <c r="K52" s="67"/>
    </row>
    <row r="53" spans="1:14" s="13" customFormat="1" ht="20.100000000000001" customHeight="1" x14ac:dyDescent="0.2">
      <c r="A53" s="172" t="s">
        <v>55</v>
      </c>
      <c r="B53" s="172"/>
      <c r="C53" s="172"/>
      <c r="D53" s="172"/>
      <c r="E53" s="172"/>
      <c r="F53" s="172"/>
      <c r="G53" s="172"/>
      <c r="H53" s="172"/>
      <c r="I53" s="172"/>
      <c r="J53" s="172"/>
      <c r="K53" s="68"/>
      <c r="L53" s="48"/>
      <c r="M53" s="48"/>
      <c r="N53" s="48"/>
    </row>
    <row r="54" spans="1:14" s="13" customFormat="1" ht="20.100000000000001" customHeight="1" x14ac:dyDescent="0.2">
      <c r="A54" s="172"/>
      <c r="B54" s="172"/>
      <c r="C54" s="172"/>
      <c r="D54" s="172"/>
      <c r="E54" s="172"/>
      <c r="F54" s="172"/>
      <c r="G54" s="172"/>
      <c r="H54" s="172"/>
      <c r="I54" s="172"/>
      <c r="J54" s="172"/>
      <c r="K54" s="68"/>
      <c r="L54" s="48"/>
      <c r="M54" s="48"/>
      <c r="N54" s="48"/>
    </row>
    <row r="55" spans="1:14" s="13" customFormat="1" ht="20.100000000000001" customHeight="1" x14ac:dyDescent="0.2">
      <c r="A55" s="169" t="s">
        <v>35</v>
      </c>
      <c r="B55" s="169"/>
      <c r="C55" s="169"/>
      <c r="D55" s="169"/>
      <c r="E55" s="169"/>
      <c r="F55" s="169"/>
      <c r="G55" s="169"/>
      <c r="H55" s="169"/>
      <c r="I55" s="169"/>
      <c r="J55" s="169"/>
      <c r="K55" s="68"/>
      <c r="L55" s="48"/>
      <c r="M55" s="48"/>
    </row>
    <row r="56" spans="1:14" s="13" customFormat="1" ht="20.100000000000001" customHeight="1" x14ac:dyDescent="0.2">
      <c r="A56" s="174" t="s">
        <v>30</v>
      </c>
      <c r="B56" s="175"/>
      <c r="C56" s="175"/>
      <c r="D56" s="175"/>
      <c r="E56" s="175"/>
      <c r="F56" s="175"/>
      <c r="G56" s="175"/>
      <c r="H56" s="175"/>
      <c r="I56" s="175"/>
      <c r="J56" s="175"/>
      <c r="K56" s="69"/>
      <c r="L56" s="49"/>
      <c r="M56" s="25"/>
    </row>
    <row r="57" spans="1:14" s="13" customFormat="1" ht="6.75" customHeight="1" x14ac:dyDescent="0.2">
      <c r="A57" s="172" t="s">
        <v>31</v>
      </c>
      <c r="B57" s="173"/>
      <c r="C57" s="173"/>
      <c r="D57" s="173"/>
      <c r="E57" s="173"/>
      <c r="F57" s="173"/>
      <c r="G57" s="173"/>
      <c r="H57" s="173"/>
      <c r="I57" s="173"/>
      <c r="J57" s="173"/>
      <c r="K57" s="70"/>
      <c r="L57" s="50"/>
      <c r="M57" s="48"/>
    </row>
    <row r="58" spans="1:14" s="13" customFormat="1" ht="20.100000000000001" customHeight="1" x14ac:dyDescent="0.2">
      <c r="A58" s="173"/>
      <c r="B58" s="173"/>
      <c r="C58" s="173"/>
      <c r="D58" s="173"/>
      <c r="E58" s="173"/>
      <c r="F58" s="173"/>
      <c r="G58" s="173"/>
      <c r="H58" s="173"/>
      <c r="I58" s="173"/>
      <c r="J58" s="173"/>
      <c r="K58" s="70"/>
      <c r="L58" s="50"/>
      <c r="M58" s="48"/>
    </row>
    <row r="59" spans="1:14" s="51" customFormat="1" ht="20.100000000000001" customHeight="1" x14ac:dyDescent="0.2">
      <c r="A59" s="167" t="s">
        <v>56</v>
      </c>
      <c r="B59" s="168"/>
      <c r="C59" s="168"/>
      <c r="D59" s="168"/>
      <c r="E59" s="168"/>
      <c r="F59" s="168"/>
      <c r="G59" s="168"/>
      <c r="H59" s="168"/>
      <c r="I59" s="168"/>
      <c r="J59" s="168"/>
      <c r="K59" s="71"/>
      <c r="L59" s="26"/>
    </row>
    <row r="60" spans="1:14" ht="20.100000000000001" customHeight="1" x14ac:dyDescent="0.2">
      <c r="A60" s="71"/>
      <c r="B60" s="71"/>
      <c r="C60" s="71"/>
      <c r="D60" s="71"/>
      <c r="E60" s="71"/>
      <c r="F60" s="71"/>
      <c r="G60" s="71"/>
      <c r="H60" s="71"/>
      <c r="I60" s="71"/>
      <c r="J60" s="71"/>
      <c r="K60" s="71"/>
    </row>
  </sheetData>
  <mergeCells count="22">
    <mergeCell ref="A59:J59"/>
    <mergeCell ref="A55:J55"/>
    <mergeCell ref="A52:J52"/>
    <mergeCell ref="A53:J54"/>
    <mergeCell ref="A57:J58"/>
    <mergeCell ref="A56:J56"/>
    <mergeCell ref="A27:B28"/>
    <mergeCell ref="A29:A36"/>
    <mergeCell ref="A37:B37"/>
    <mergeCell ref="C27:J27"/>
    <mergeCell ref="A50:C50"/>
    <mergeCell ref="A40:C41"/>
    <mergeCell ref="A42:B49"/>
    <mergeCell ref="D40:J40"/>
    <mergeCell ref="A24:B24"/>
    <mergeCell ref="A3:A10"/>
    <mergeCell ref="A11:B11"/>
    <mergeCell ref="C1:E1"/>
    <mergeCell ref="C14:J14"/>
    <mergeCell ref="A1:B2"/>
    <mergeCell ref="A14:B15"/>
    <mergeCell ref="A16:A23"/>
  </mergeCells>
  <phoneticPr fontId="5" type="noConversion"/>
  <pageMargins left="0.74803149606299213" right="0.74803149606299213" top="1.0629921259842521" bottom="0.70866141732283472" header="0.51181102362204722" footer="0.51181102362204722"/>
  <pageSetup paperSize="9" scale="56" orientation="portrait" r:id="rId1"/>
  <headerFooter alignWithMargins="0">
    <oddHeader xml:space="preserve">&amp;C&amp;"Arial,Bold"The Australian Organ Donor  Register
Intent Registrations 
as at 31/05/2023
</oddHeader>
  </headerFooter>
  <ignoredErrors>
    <ignoredError sqref="J16:J18" unlocked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9">
    <pageSetUpPr fitToPage="1"/>
  </sheetPr>
  <dimension ref="A1:N60"/>
  <sheetViews>
    <sheetView view="pageLayout" topLeftCell="A37" zoomScaleNormal="100" workbookViewId="0">
      <selection activeCell="I9" sqref="I9"/>
    </sheetView>
  </sheetViews>
  <sheetFormatPr defaultColWidth="9.140625" defaultRowHeight="20.100000000000001" customHeight="1" x14ac:dyDescent="0.2"/>
  <cols>
    <col min="1" max="2" width="8.7109375" style="26" customWidth="1"/>
    <col min="3" max="33" width="12.7109375" style="26" customWidth="1"/>
    <col min="34" max="16384" width="9.140625" style="26"/>
  </cols>
  <sheetData>
    <row r="1" spans="1:10" s="24" customFormat="1" ht="20.100000000000001" customHeight="1" x14ac:dyDescent="0.2">
      <c r="A1" s="155" t="s">
        <v>11</v>
      </c>
      <c r="B1" s="176"/>
      <c r="C1" s="180"/>
      <c r="D1" s="181"/>
      <c r="E1" s="182"/>
    </row>
    <row r="2" spans="1:10" s="13" customFormat="1" ht="50.1" customHeight="1" x14ac:dyDescent="0.2">
      <c r="A2" s="176"/>
      <c r="B2" s="176"/>
      <c r="C2" s="10" t="s">
        <v>22</v>
      </c>
      <c r="D2" s="10" t="s">
        <v>23</v>
      </c>
      <c r="E2" s="14" t="s">
        <v>24</v>
      </c>
      <c r="F2" s="36"/>
    </row>
    <row r="3" spans="1:10" s="24" customFormat="1" ht="20.100000000000001" customHeight="1" x14ac:dyDescent="0.2">
      <c r="A3" s="179" t="s">
        <v>17</v>
      </c>
      <c r="B3" s="22" t="s">
        <v>3</v>
      </c>
      <c r="C3" s="111">
        <v>1826724</v>
      </c>
      <c r="D3" s="109">
        <v>0.42670000000000002</v>
      </c>
      <c r="E3" s="16">
        <f>IF(C3=0,0,(C3-'May 23'!C3)/'May 23'!C3)</f>
        <v>-1.3246004578081912E-4</v>
      </c>
      <c r="F3" s="37"/>
    </row>
    <row r="4" spans="1:10" s="24" customFormat="1" ht="20.100000000000001" customHeight="1" x14ac:dyDescent="0.2">
      <c r="A4" s="179"/>
      <c r="B4" s="22" t="s">
        <v>4</v>
      </c>
      <c r="C4" s="111">
        <v>451731</v>
      </c>
      <c r="D4" s="109">
        <v>0.1055</v>
      </c>
      <c r="E4" s="16">
        <f>IF(C4=0,0,(C4-'May 23'!C4)/'May 23'!C4)</f>
        <v>-6.1979949486341165E-5</v>
      </c>
      <c r="F4" s="37"/>
    </row>
    <row r="5" spans="1:10" s="24" customFormat="1" ht="20.100000000000001" customHeight="1" x14ac:dyDescent="0.2">
      <c r="A5" s="179"/>
      <c r="B5" s="22" t="s">
        <v>5</v>
      </c>
      <c r="C5" s="111">
        <v>627923</v>
      </c>
      <c r="D5" s="109">
        <v>0.1467</v>
      </c>
      <c r="E5" s="16">
        <f>IF(C5=0,0,(C5-'May 23'!C5)/'May 23'!C5)</f>
        <v>-7.802895670507602E-5</v>
      </c>
      <c r="F5" s="37"/>
    </row>
    <row r="6" spans="1:10" s="24" customFormat="1" ht="20.100000000000001" customHeight="1" x14ac:dyDescent="0.2">
      <c r="A6" s="179"/>
      <c r="B6" s="22" t="s">
        <v>6</v>
      </c>
      <c r="C6" s="111">
        <v>764509</v>
      </c>
      <c r="D6" s="109">
        <v>0.17860000000000001</v>
      </c>
      <c r="E6" s="16">
        <f>IF(C6=0,0,(C6-'May 23'!C6)/'May 23'!C6)</f>
        <v>2.2128389228927886E-3</v>
      </c>
      <c r="F6" s="37"/>
    </row>
    <row r="7" spans="1:10" s="24" customFormat="1" ht="20.100000000000001" customHeight="1" x14ac:dyDescent="0.2">
      <c r="A7" s="179"/>
      <c r="B7" s="22" t="s">
        <v>7</v>
      </c>
      <c r="C7" s="111">
        <v>435547</v>
      </c>
      <c r="D7" s="109">
        <v>0.1017</v>
      </c>
      <c r="E7" s="16">
        <f>IF(C7=0,0,(C7-'May 23'!C7)/'May 23'!C7)</f>
        <v>-7.8056664546892544E-5</v>
      </c>
      <c r="F7" s="37"/>
    </row>
    <row r="8" spans="1:10" s="24" customFormat="1" ht="20.100000000000001" customHeight="1" x14ac:dyDescent="0.2">
      <c r="A8" s="179"/>
      <c r="B8" s="22" t="s">
        <v>8</v>
      </c>
      <c r="C8" s="111">
        <v>136643</v>
      </c>
      <c r="D8" s="109">
        <v>3.1899999999999998E-2</v>
      </c>
      <c r="E8" s="16">
        <f>IF(C8=0,0,(C8-'May 23'!C8)/'May 23'!C8)</f>
        <v>-2.5607632537789552E-4</v>
      </c>
      <c r="F8" s="37"/>
    </row>
    <row r="9" spans="1:10" s="24" customFormat="1" ht="20.100000000000001" customHeight="1" x14ac:dyDescent="0.2">
      <c r="A9" s="179"/>
      <c r="B9" s="22" t="s">
        <v>9</v>
      </c>
      <c r="C9" s="111">
        <v>8258</v>
      </c>
      <c r="D9" s="109">
        <v>1.9E-3</v>
      </c>
      <c r="E9" s="16">
        <f>IF(C9=0,0,(C9-'May 23'!C9)/'May 23'!C9)</f>
        <v>-1.9337684312303602E-3</v>
      </c>
      <c r="F9" s="37"/>
    </row>
    <row r="10" spans="1:10" s="24" customFormat="1" ht="20.100000000000001" customHeight="1" x14ac:dyDescent="0.2">
      <c r="A10" s="179"/>
      <c r="B10" s="22" t="s">
        <v>10</v>
      </c>
      <c r="C10" s="111">
        <v>29359</v>
      </c>
      <c r="D10" s="109">
        <v>6.8999999999999999E-3</v>
      </c>
      <c r="E10" s="16">
        <f>IF(C10=0,0,(C10-'May 23'!C10)/'May 23'!C10)</f>
        <v>-1.3266208585618069E-3</v>
      </c>
      <c r="F10" s="37"/>
    </row>
    <row r="11" spans="1:10" s="13" customFormat="1" ht="20.100000000000001" customHeight="1" x14ac:dyDescent="0.2">
      <c r="A11" s="144" t="s">
        <v>18</v>
      </c>
      <c r="B11" s="144"/>
      <c r="C11" s="63">
        <f>SUM(C3:C10)</f>
        <v>4280694</v>
      </c>
      <c r="D11" s="20">
        <v>1</v>
      </c>
      <c r="E11" s="21">
        <f>IF(C11=0,0,(C11-'May 23'!C11)/'May 23'!C11)</f>
        <v>2.9092530370148121E-4</v>
      </c>
      <c r="F11" s="38"/>
    </row>
    <row r="12" spans="1:10" s="13" customFormat="1" ht="20.100000000000001" customHeight="1" x14ac:dyDescent="0.2"/>
    <row r="13" spans="1:10" s="13" customFormat="1" ht="20.100000000000001" customHeight="1" x14ac:dyDescent="0.2"/>
    <row r="14" spans="1:10" s="24" customFormat="1" ht="20.100000000000001" customHeight="1" x14ac:dyDescent="0.2">
      <c r="A14" s="144" t="s">
        <v>11</v>
      </c>
      <c r="B14" s="144"/>
      <c r="C14" s="151" t="s">
        <v>1</v>
      </c>
      <c r="D14" s="181"/>
      <c r="E14" s="181"/>
      <c r="F14" s="181"/>
      <c r="G14" s="181"/>
      <c r="H14" s="181"/>
      <c r="I14" s="181"/>
      <c r="J14" s="200"/>
    </row>
    <row r="15" spans="1:10" s="24" customFormat="1" ht="39.950000000000003" customHeight="1" x14ac:dyDescent="0.2">
      <c r="A15" s="144"/>
      <c r="B15" s="144"/>
      <c r="C15" s="22" t="s">
        <v>21</v>
      </c>
      <c r="D15" s="22" t="s">
        <v>12</v>
      </c>
      <c r="E15" s="22" t="s">
        <v>13</v>
      </c>
      <c r="F15" s="22" t="s">
        <v>14</v>
      </c>
      <c r="G15" s="22" t="s">
        <v>15</v>
      </c>
      <c r="H15" s="22" t="s">
        <v>16</v>
      </c>
      <c r="I15" s="22" t="s">
        <v>2</v>
      </c>
      <c r="J15" s="23" t="s">
        <v>26</v>
      </c>
    </row>
    <row r="16" spans="1:10" s="24" customFormat="1" ht="20.100000000000001" customHeight="1" x14ac:dyDescent="0.2">
      <c r="A16" s="179" t="s">
        <v>17</v>
      </c>
      <c r="B16" s="22" t="s">
        <v>3</v>
      </c>
      <c r="C16" s="111">
        <v>11121</v>
      </c>
      <c r="D16" s="111">
        <v>18737</v>
      </c>
      <c r="E16" s="111">
        <v>149708</v>
      </c>
      <c r="F16" s="111">
        <v>204916</v>
      </c>
      <c r="G16" s="111">
        <v>193149</v>
      </c>
      <c r="H16" s="111">
        <v>306697</v>
      </c>
      <c r="I16" s="62">
        <v>884328</v>
      </c>
      <c r="J16" s="74">
        <f>I16/'ABS Estimated Population'!D3</f>
        <v>0.26569481666646638</v>
      </c>
    </row>
    <row r="17" spans="1:10" s="24" customFormat="1" ht="20.100000000000001" customHeight="1" x14ac:dyDescent="0.2">
      <c r="A17" s="179"/>
      <c r="B17" s="22" t="s">
        <v>4</v>
      </c>
      <c r="C17" s="111">
        <v>12091</v>
      </c>
      <c r="D17" s="111">
        <v>22792</v>
      </c>
      <c r="E17" s="111">
        <v>49631</v>
      </c>
      <c r="F17" s="111">
        <v>58841</v>
      </c>
      <c r="G17" s="111">
        <v>47881</v>
      </c>
      <c r="H17" s="111">
        <v>67680</v>
      </c>
      <c r="I17" s="62">
        <v>258916</v>
      </c>
      <c r="J17" s="74">
        <f>I17/'ABS Estimated Population'!D4</f>
        <v>9.4908400175655827E-2</v>
      </c>
    </row>
    <row r="18" spans="1:10" s="24" customFormat="1" ht="20.100000000000001" customHeight="1" x14ac:dyDescent="0.2">
      <c r="A18" s="179"/>
      <c r="B18" s="22" t="s">
        <v>5</v>
      </c>
      <c r="C18" s="111">
        <v>10224</v>
      </c>
      <c r="D18" s="111">
        <v>19745</v>
      </c>
      <c r="E18" s="111">
        <v>83321</v>
      </c>
      <c r="F18" s="111">
        <v>77902</v>
      </c>
      <c r="G18" s="111">
        <v>56760</v>
      </c>
      <c r="H18" s="111">
        <v>59597</v>
      </c>
      <c r="I18" s="62">
        <v>307549</v>
      </c>
      <c r="J18" s="74">
        <f>I18/'ABS Estimated Population'!D5</f>
        <v>0.14191383810926131</v>
      </c>
    </row>
    <row r="19" spans="1:10" s="24" customFormat="1" ht="20.100000000000001" customHeight="1" x14ac:dyDescent="0.2">
      <c r="A19" s="179"/>
      <c r="B19" s="22" t="s">
        <v>6</v>
      </c>
      <c r="C19" s="111">
        <v>32490</v>
      </c>
      <c r="D19" s="111">
        <v>53773</v>
      </c>
      <c r="E19" s="111">
        <v>64652</v>
      </c>
      <c r="F19" s="111">
        <v>59637</v>
      </c>
      <c r="G19" s="111">
        <v>56318</v>
      </c>
      <c r="H19" s="111">
        <v>88758</v>
      </c>
      <c r="I19" s="62">
        <v>355628</v>
      </c>
      <c r="J19" s="75">
        <f>I19/'ABS Estimated Population'!D6</f>
        <v>0.46883655688018849</v>
      </c>
    </row>
    <row r="20" spans="1:10" s="24" customFormat="1" ht="20.100000000000001" customHeight="1" x14ac:dyDescent="0.2">
      <c r="A20" s="179"/>
      <c r="B20" s="22" t="s">
        <v>7</v>
      </c>
      <c r="C20" s="111">
        <v>3867</v>
      </c>
      <c r="D20" s="111">
        <v>7440</v>
      </c>
      <c r="E20" s="111">
        <v>24071</v>
      </c>
      <c r="F20" s="111">
        <v>51529</v>
      </c>
      <c r="G20" s="111">
        <v>51429</v>
      </c>
      <c r="H20" s="111">
        <v>79517</v>
      </c>
      <c r="I20" s="62">
        <v>217853</v>
      </c>
      <c r="J20" s="75">
        <f>I20/'ABS Estimated Population'!D7</f>
        <v>0.1951552710457527</v>
      </c>
    </row>
    <row r="21" spans="1:10" s="24" customFormat="1" ht="20.100000000000001" customHeight="1" x14ac:dyDescent="0.2">
      <c r="A21" s="179"/>
      <c r="B21" s="22" t="s">
        <v>8</v>
      </c>
      <c r="C21" s="111">
        <v>1222</v>
      </c>
      <c r="D21" s="111">
        <v>2067</v>
      </c>
      <c r="E21" s="111">
        <v>6850</v>
      </c>
      <c r="F21" s="111">
        <v>14874</v>
      </c>
      <c r="G21" s="111">
        <v>15855</v>
      </c>
      <c r="H21" s="111">
        <v>26764</v>
      </c>
      <c r="I21" s="62">
        <v>67632</v>
      </c>
      <c r="J21" s="75">
        <f>I21/'ABS Estimated Population'!D8</f>
        <v>0.28352358714015619</v>
      </c>
    </row>
    <row r="22" spans="1:10" s="24" customFormat="1" ht="20.100000000000001" customHeight="1" x14ac:dyDescent="0.2">
      <c r="A22" s="179"/>
      <c r="B22" s="22" t="s">
        <v>9</v>
      </c>
      <c r="C22" s="111">
        <v>281</v>
      </c>
      <c r="D22" s="111">
        <v>771</v>
      </c>
      <c r="E22" s="111">
        <v>861</v>
      </c>
      <c r="F22" s="111">
        <v>1142</v>
      </c>
      <c r="G22" s="111">
        <v>874</v>
      </c>
      <c r="H22" s="111">
        <v>723</v>
      </c>
      <c r="I22" s="62">
        <v>4652</v>
      </c>
      <c r="J22" s="75">
        <f>I22/'ABS Estimated Population'!D9</f>
        <v>4.8274788564312769E-2</v>
      </c>
    </row>
    <row r="23" spans="1:10" s="24" customFormat="1" ht="20.100000000000001" customHeight="1" x14ac:dyDescent="0.2">
      <c r="A23" s="179"/>
      <c r="B23" s="22" t="s">
        <v>10</v>
      </c>
      <c r="C23" s="111">
        <v>1320</v>
      </c>
      <c r="D23" s="111">
        <v>2405</v>
      </c>
      <c r="E23" s="111">
        <v>3122</v>
      </c>
      <c r="F23" s="111">
        <v>3929</v>
      </c>
      <c r="G23" s="111">
        <v>3019</v>
      </c>
      <c r="H23" s="111">
        <v>3515</v>
      </c>
      <c r="I23" s="62">
        <v>17310</v>
      </c>
      <c r="J23" s="75">
        <f>I23/'ABS Estimated Population'!D10</f>
        <v>9.1957076073098179E-2</v>
      </c>
    </row>
    <row r="24" spans="1:10" s="24" customFormat="1" ht="20.100000000000001" customHeight="1" x14ac:dyDescent="0.2">
      <c r="A24" s="144" t="s">
        <v>18</v>
      </c>
      <c r="B24" s="145"/>
      <c r="C24" s="47">
        <f>SUM(C16:C23)</f>
        <v>72616</v>
      </c>
      <c r="D24" s="47">
        <f t="shared" ref="D24:I24" si="0">SUM(D16:D23)</f>
        <v>127730</v>
      </c>
      <c r="E24" s="47">
        <f t="shared" si="0"/>
        <v>382216</v>
      </c>
      <c r="F24" s="47">
        <f t="shared" si="0"/>
        <v>472770</v>
      </c>
      <c r="G24" s="47">
        <f t="shared" si="0"/>
        <v>425285</v>
      </c>
      <c r="H24" s="47">
        <f t="shared" si="0"/>
        <v>633251</v>
      </c>
      <c r="I24" s="47">
        <f t="shared" si="0"/>
        <v>2113868</v>
      </c>
      <c r="J24" s="76">
        <f>I24/'ABS Estimated Population'!D11</f>
        <v>0.19901671694176751</v>
      </c>
    </row>
    <row r="25" spans="1:10" s="24" customFormat="1" ht="20.100000000000001" customHeight="1" x14ac:dyDescent="0.2"/>
    <row r="26" spans="1:10" s="24" customFormat="1" ht="20.100000000000001" customHeight="1" x14ac:dyDescent="0.2"/>
    <row r="27" spans="1:10" s="24" customFormat="1" ht="20.100000000000001" customHeight="1" x14ac:dyDescent="0.2">
      <c r="A27" s="144" t="s">
        <v>11</v>
      </c>
      <c r="B27" s="144"/>
      <c r="C27" s="153" t="s">
        <v>0</v>
      </c>
      <c r="D27" s="154"/>
      <c r="E27" s="154"/>
      <c r="F27" s="154"/>
      <c r="G27" s="154"/>
      <c r="H27" s="154"/>
      <c r="I27" s="154"/>
      <c r="J27" s="185"/>
    </row>
    <row r="28" spans="1:10" s="24" customFormat="1" ht="39.950000000000003" customHeight="1" x14ac:dyDescent="0.2">
      <c r="A28" s="144"/>
      <c r="B28" s="144"/>
      <c r="C28" s="22" t="s">
        <v>21</v>
      </c>
      <c r="D28" s="22" t="s">
        <v>12</v>
      </c>
      <c r="E28" s="22" t="s">
        <v>13</v>
      </c>
      <c r="F28" s="22" t="s">
        <v>14</v>
      </c>
      <c r="G28" s="22" t="s">
        <v>15</v>
      </c>
      <c r="H28" s="22" t="s">
        <v>16</v>
      </c>
      <c r="I28" s="22" t="s">
        <v>2</v>
      </c>
      <c r="J28" s="23" t="s">
        <v>26</v>
      </c>
    </row>
    <row r="29" spans="1:10" s="24" customFormat="1" ht="20.100000000000001" customHeight="1" x14ac:dyDescent="0.2">
      <c r="A29" s="143" t="s">
        <v>17</v>
      </c>
      <c r="B29" s="22" t="s">
        <v>3</v>
      </c>
      <c r="C29" s="111">
        <v>3405</v>
      </c>
      <c r="D29" s="111">
        <v>7993</v>
      </c>
      <c r="E29" s="111">
        <v>155530</v>
      </c>
      <c r="F29" s="111">
        <v>211625</v>
      </c>
      <c r="G29" s="111">
        <v>205474</v>
      </c>
      <c r="H29" s="111">
        <v>358336</v>
      </c>
      <c r="I29" s="62">
        <v>942363</v>
      </c>
      <c r="J29" s="75">
        <f>I29/'ABS Estimated Population'!C3</f>
        <v>0.29141933654348379</v>
      </c>
    </row>
    <row r="30" spans="1:10" s="24" customFormat="1" ht="20.100000000000001" customHeight="1" x14ac:dyDescent="0.2">
      <c r="A30" s="143"/>
      <c r="B30" s="22" t="s">
        <v>4</v>
      </c>
      <c r="C30" s="111">
        <v>3721</v>
      </c>
      <c r="D30" s="111">
        <v>11066</v>
      </c>
      <c r="E30" s="111">
        <v>36899</v>
      </c>
      <c r="F30" s="111">
        <v>42551</v>
      </c>
      <c r="G30" s="111">
        <v>38723</v>
      </c>
      <c r="H30" s="111">
        <v>56193</v>
      </c>
      <c r="I30" s="62">
        <v>189153</v>
      </c>
      <c r="J30" s="75">
        <f>I30/'ABS Estimated Population'!C4</f>
        <v>7.2204896036523677E-2</v>
      </c>
    </row>
    <row r="31" spans="1:10" s="24" customFormat="1" ht="20.100000000000001" customHeight="1" x14ac:dyDescent="0.2">
      <c r="A31" s="143"/>
      <c r="B31" s="22" t="s">
        <v>5</v>
      </c>
      <c r="C31" s="111">
        <v>2613</v>
      </c>
      <c r="D31" s="111">
        <v>9569</v>
      </c>
      <c r="E31" s="111">
        <v>93395</v>
      </c>
      <c r="F31" s="111">
        <v>87051</v>
      </c>
      <c r="G31" s="111">
        <v>60984</v>
      </c>
      <c r="H31" s="111">
        <v>66760</v>
      </c>
      <c r="I31" s="62">
        <v>320372</v>
      </c>
      <c r="J31" s="75">
        <f>I31/'ABS Estimated Population'!C5</f>
        <v>0.15335708565435444</v>
      </c>
    </row>
    <row r="32" spans="1:10" s="24" customFormat="1" ht="20.100000000000001" customHeight="1" x14ac:dyDescent="0.2">
      <c r="A32" s="143"/>
      <c r="B32" s="22" t="s">
        <v>6</v>
      </c>
      <c r="C32" s="111">
        <v>33753</v>
      </c>
      <c r="D32" s="111">
        <v>65817</v>
      </c>
      <c r="E32" s="111">
        <v>75962</v>
      </c>
      <c r="F32" s="111">
        <v>68461</v>
      </c>
      <c r="G32" s="111">
        <v>62028</v>
      </c>
      <c r="H32" s="111">
        <v>102796</v>
      </c>
      <c r="I32" s="62">
        <v>408817</v>
      </c>
      <c r="J32" s="75">
        <f>I32/'ABS Estimated Population'!C6</f>
        <v>0.56053314247479902</v>
      </c>
    </row>
    <row r="33" spans="1:14" s="24" customFormat="1" ht="20.100000000000001" customHeight="1" x14ac:dyDescent="0.2">
      <c r="A33" s="143"/>
      <c r="B33" s="22" t="s">
        <v>7</v>
      </c>
      <c r="C33" s="111">
        <v>1046</v>
      </c>
      <c r="D33" s="111">
        <v>3103</v>
      </c>
      <c r="E33" s="111">
        <v>21799</v>
      </c>
      <c r="F33" s="111">
        <v>51620</v>
      </c>
      <c r="G33" s="111">
        <v>51945</v>
      </c>
      <c r="H33" s="111">
        <v>86901</v>
      </c>
      <c r="I33" s="62">
        <v>216414</v>
      </c>
      <c r="J33" s="75">
        <f>I33/'ABS Estimated Population'!C7</f>
        <v>0.19603161303471545</v>
      </c>
      <c r="N33" s="24" t="s">
        <v>28</v>
      </c>
    </row>
    <row r="34" spans="1:14" s="24" customFormat="1" ht="20.100000000000001" customHeight="1" x14ac:dyDescent="0.2">
      <c r="A34" s="143"/>
      <c r="B34" s="22" t="s">
        <v>8</v>
      </c>
      <c r="C34" s="111">
        <v>290</v>
      </c>
      <c r="D34" s="111">
        <v>825</v>
      </c>
      <c r="E34" s="111">
        <v>6287</v>
      </c>
      <c r="F34" s="111">
        <v>15459</v>
      </c>
      <c r="G34" s="111">
        <v>15964</v>
      </c>
      <c r="H34" s="111">
        <v>30186</v>
      </c>
      <c r="I34" s="62">
        <v>69011</v>
      </c>
      <c r="J34" s="75">
        <f>I34/'ABS Estimated Population'!C8</f>
        <v>0.2989495115770322</v>
      </c>
    </row>
    <row r="35" spans="1:14" s="24" customFormat="1" ht="20.100000000000001" customHeight="1" x14ac:dyDescent="0.2">
      <c r="A35" s="143"/>
      <c r="B35" s="22" t="s">
        <v>9</v>
      </c>
      <c r="C35" s="111">
        <v>88</v>
      </c>
      <c r="D35" s="111">
        <v>334</v>
      </c>
      <c r="E35" s="111">
        <v>551</v>
      </c>
      <c r="F35" s="111">
        <v>914</v>
      </c>
      <c r="G35" s="111">
        <v>920</v>
      </c>
      <c r="H35" s="111">
        <v>799</v>
      </c>
      <c r="I35" s="62">
        <v>3606</v>
      </c>
      <c r="J35" s="75">
        <f>I35/'ABS Estimated Population'!C9</f>
        <v>3.6580170017650994E-2</v>
      </c>
    </row>
    <row r="36" spans="1:14" s="24" customFormat="1" ht="20.100000000000001" customHeight="1" x14ac:dyDescent="0.2">
      <c r="A36" s="143"/>
      <c r="B36" s="22" t="s">
        <v>10</v>
      </c>
      <c r="C36" s="111">
        <v>446</v>
      </c>
      <c r="D36" s="111">
        <v>1266</v>
      </c>
      <c r="E36" s="111">
        <v>1947</v>
      </c>
      <c r="F36" s="111">
        <v>2925</v>
      </c>
      <c r="G36" s="111">
        <v>2432</v>
      </c>
      <c r="H36" s="111">
        <v>3033</v>
      </c>
      <c r="I36" s="62">
        <v>12049</v>
      </c>
      <c r="J36" s="75">
        <f>I36/'ABS Estimated Population'!C10</f>
        <v>6.6969024950116446E-2</v>
      </c>
    </row>
    <row r="37" spans="1:14" s="24" customFormat="1" ht="20.100000000000001" customHeight="1" x14ac:dyDescent="0.2">
      <c r="A37" s="144" t="s">
        <v>18</v>
      </c>
      <c r="B37" s="144"/>
      <c r="C37" s="63">
        <f>SUM(C29:C36)</f>
        <v>45362</v>
      </c>
      <c r="D37" s="63">
        <f t="shared" ref="D37:I37" si="1">SUM(D29:D36)</f>
        <v>99973</v>
      </c>
      <c r="E37" s="63">
        <f t="shared" si="1"/>
        <v>392370</v>
      </c>
      <c r="F37" s="63">
        <f t="shared" si="1"/>
        <v>480606</v>
      </c>
      <c r="G37" s="63">
        <f t="shared" si="1"/>
        <v>438470</v>
      </c>
      <c r="H37" s="63">
        <f t="shared" si="1"/>
        <v>705004</v>
      </c>
      <c r="I37" s="63">
        <f t="shared" si="1"/>
        <v>2161785</v>
      </c>
      <c r="J37" s="76">
        <f>I37/'ABS Estimated Population'!C11</f>
        <v>0.21018644185953581</v>
      </c>
    </row>
    <row r="38" spans="1:14" s="24" customFormat="1" ht="20.100000000000001" customHeight="1" x14ac:dyDescent="0.2"/>
    <row r="39" spans="1:14" s="24" customFormat="1" ht="20.100000000000001" customHeight="1" x14ac:dyDescent="0.2"/>
    <row r="40" spans="1:14" s="24" customFormat="1" ht="20.100000000000001" customHeight="1" x14ac:dyDescent="0.2">
      <c r="A40" s="144" t="s">
        <v>11</v>
      </c>
      <c r="B40" s="150"/>
      <c r="C40" s="150"/>
      <c r="D40" s="202" t="s">
        <v>20</v>
      </c>
      <c r="E40" s="202"/>
      <c r="F40" s="202"/>
      <c r="G40" s="202"/>
      <c r="H40" s="202"/>
      <c r="I40" s="202"/>
      <c r="J40" s="202"/>
      <c r="K40" s="34"/>
      <c r="L40" s="34"/>
    </row>
    <row r="41" spans="1:14" s="24" customFormat="1" ht="20.100000000000001" customHeight="1" x14ac:dyDescent="0.2">
      <c r="A41" s="150"/>
      <c r="B41" s="150"/>
      <c r="C41" s="150"/>
      <c r="D41" s="72" t="s">
        <v>21</v>
      </c>
      <c r="E41" s="72" t="s">
        <v>12</v>
      </c>
      <c r="F41" s="72" t="s">
        <v>13</v>
      </c>
      <c r="G41" s="72" t="s">
        <v>14</v>
      </c>
      <c r="H41" s="72" t="s">
        <v>15</v>
      </c>
      <c r="I41" s="72" t="s">
        <v>16</v>
      </c>
      <c r="J41" s="72" t="s">
        <v>2</v>
      </c>
    </row>
    <row r="42" spans="1:14" s="24" customFormat="1" ht="20.100000000000001" customHeight="1" x14ac:dyDescent="0.2">
      <c r="A42" s="143" t="s">
        <v>17</v>
      </c>
      <c r="B42" s="166"/>
      <c r="C42" s="22" t="s">
        <v>3</v>
      </c>
      <c r="D42" s="111">
        <v>0</v>
      </c>
      <c r="E42" s="111">
        <v>0</v>
      </c>
      <c r="F42" s="111">
        <v>0</v>
      </c>
      <c r="G42" s="111">
        <v>4</v>
      </c>
      <c r="H42" s="111">
        <v>15</v>
      </c>
      <c r="I42" s="111">
        <v>14</v>
      </c>
      <c r="J42" s="89">
        <v>33</v>
      </c>
    </row>
    <row r="43" spans="1:14" s="24" customFormat="1" ht="20.100000000000001" customHeight="1" x14ac:dyDescent="0.2">
      <c r="A43" s="166"/>
      <c r="B43" s="166"/>
      <c r="C43" s="22" t="s">
        <v>4</v>
      </c>
      <c r="D43" s="111">
        <v>0</v>
      </c>
      <c r="E43" s="111">
        <v>0</v>
      </c>
      <c r="F43" s="111">
        <v>1089</v>
      </c>
      <c r="G43" s="111">
        <v>998</v>
      </c>
      <c r="H43" s="111">
        <v>743</v>
      </c>
      <c r="I43" s="111">
        <v>832</v>
      </c>
      <c r="J43" s="89">
        <v>3662</v>
      </c>
    </row>
    <row r="44" spans="1:14" s="24" customFormat="1" ht="20.100000000000001" customHeight="1" x14ac:dyDescent="0.2">
      <c r="A44" s="166"/>
      <c r="B44" s="166"/>
      <c r="C44" s="22" t="s">
        <v>5</v>
      </c>
      <c r="D44" s="111">
        <v>0</v>
      </c>
      <c r="E44" s="111">
        <v>0</v>
      </c>
      <c r="F44" s="111">
        <v>0</v>
      </c>
      <c r="G44" s="111">
        <v>1</v>
      </c>
      <c r="H44" s="111">
        <v>0</v>
      </c>
      <c r="I44" s="111">
        <v>1</v>
      </c>
      <c r="J44" s="89">
        <v>2</v>
      </c>
    </row>
    <row r="45" spans="1:14" s="24" customFormat="1" ht="20.100000000000001" customHeight="1" x14ac:dyDescent="0.2">
      <c r="A45" s="166"/>
      <c r="B45" s="166"/>
      <c r="C45" s="22" t="s">
        <v>6</v>
      </c>
      <c r="D45" s="111">
        <v>0</v>
      </c>
      <c r="E45" s="111">
        <v>2</v>
      </c>
      <c r="F45" s="111">
        <v>16</v>
      </c>
      <c r="G45" s="111">
        <v>25</v>
      </c>
      <c r="H45" s="111">
        <v>5</v>
      </c>
      <c r="I45" s="111">
        <v>16</v>
      </c>
      <c r="J45" s="89">
        <v>64</v>
      </c>
    </row>
    <row r="46" spans="1:14" s="24" customFormat="1" ht="20.100000000000001" customHeight="1" x14ac:dyDescent="0.2">
      <c r="A46" s="166"/>
      <c r="B46" s="166"/>
      <c r="C46" s="22" t="s">
        <v>7</v>
      </c>
      <c r="D46" s="111">
        <v>0</v>
      </c>
      <c r="E46" s="111">
        <v>0</v>
      </c>
      <c r="F46" s="111">
        <v>197</v>
      </c>
      <c r="G46" s="111">
        <v>396</v>
      </c>
      <c r="H46" s="111">
        <v>261</v>
      </c>
      <c r="I46" s="111">
        <v>426</v>
      </c>
      <c r="J46" s="89">
        <v>1280</v>
      </c>
    </row>
    <row r="47" spans="1:14" s="24" customFormat="1" ht="20.100000000000001" customHeight="1" x14ac:dyDescent="0.2">
      <c r="A47" s="166"/>
      <c r="B47" s="166"/>
      <c r="C47" s="22" t="s">
        <v>8</v>
      </c>
      <c r="D47" s="111">
        <v>0</v>
      </c>
      <c r="E47" s="111">
        <v>0</v>
      </c>
      <c r="F47" s="111">
        <v>0</v>
      </c>
      <c r="G47" s="111">
        <v>0</v>
      </c>
      <c r="H47" s="111">
        <v>0</v>
      </c>
      <c r="I47" s="111">
        <v>0</v>
      </c>
      <c r="J47" s="89">
        <v>0</v>
      </c>
    </row>
    <row r="48" spans="1:14" s="24" customFormat="1" ht="20.100000000000001" customHeight="1" x14ac:dyDescent="0.2">
      <c r="A48" s="166"/>
      <c r="B48" s="166"/>
      <c r="C48" s="22" t="s">
        <v>9</v>
      </c>
      <c r="D48" s="111">
        <v>0</v>
      </c>
      <c r="E48" s="111">
        <v>0</v>
      </c>
      <c r="F48" s="111">
        <v>0</v>
      </c>
      <c r="G48" s="111">
        <v>0</v>
      </c>
      <c r="H48" s="111">
        <v>0</v>
      </c>
      <c r="I48" s="111">
        <v>0</v>
      </c>
      <c r="J48" s="89">
        <v>0</v>
      </c>
    </row>
    <row r="49" spans="1:14" s="24" customFormat="1" ht="20.100000000000001" customHeight="1" x14ac:dyDescent="0.2">
      <c r="A49" s="166"/>
      <c r="B49" s="166"/>
      <c r="C49" s="22" t="s">
        <v>10</v>
      </c>
      <c r="D49" s="111">
        <v>0</v>
      </c>
      <c r="E49" s="111">
        <v>0</v>
      </c>
      <c r="F49" s="111">
        <v>0</v>
      </c>
      <c r="G49" s="111">
        <v>0</v>
      </c>
      <c r="H49" s="111">
        <v>0</v>
      </c>
      <c r="I49" s="111">
        <v>0</v>
      </c>
      <c r="J49" s="89">
        <v>0</v>
      </c>
    </row>
    <row r="50" spans="1:14" s="24" customFormat="1" ht="20.100000000000001" customHeight="1" x14ac:dyDescent="0.2">
      <c r="A50" s="144" t="s">
        <v>18</v>
      </c>
      <c r="B50" s="201"/>
      <c r="C50" s="201"/>
      <c r="D50" s="88">
        <f>SUM(D42:D49)</f>
        <v>0</v>
      </c>
      <c r="E50" s="88">
        <f t="shared" ref="E50:I50" si="2">SUM(E42:E49)</f>
        <v>2</v>
      </c>
      <c r="F50" s="88">
        <f t="shared" si="2"/>
        <v>1302</v>
      </c>
      <c r="G50" s="88">
        <f t="shared" si="2"/>
        <v>1424</v>
      </c>
      <c r="H50" s="88">
        <f t="shared" si="2"/>
        <v>1024</v>
      </c>
      <c r="I50" s="88">
        <f t="shared" si="2"/>
        <v>1289</v>
      </c>
      <c r="J50" s="88">
        <f>SUM(D50:I50)</f>
        <v>5041</v>
      </c>
    </row>
    <row r="51" spans="1:14" s="24" customFormat="1" ht="20.100000000000001" customHeight="1" x14ac:dyDescent="0.2"/>
    <row r="52" spans="1:14" s="13" customFormat="1" ht="20.100000000000001" customHeight="1" x14ac:dyDescent="0.2">
      <c r="A52" s="170" t="s">
        <v>19</v>
      </c>
      <c r="B52" s="171"/>
      <c r="C52" s="171"/>
      <c r="D52" s="171"/>
      <c r="E52" s="171"/>
      <c r="F52" s="171"/>
      <c r="G52" s="171"/>
      <c r="H52" s="171"/>
      <c r="I52" s="171"/>
      <c r="J52" s="171"/>
    </row>
    <row r="53" spans="1:14" s="13" customFormat="1" ht="20.100000000000001" customHeight="1" x14ac:dyDescent="0.2">
      <c r="A53" s="172" t="s">
        <v>55</v>
      </c>
      <c r="B53" s="172"/>
      <c r="C53" s="172"/>
      <c r="D53" s="172"/>
      <c r="E53" s="172"/>
      <c r="F53" s="172"/>
      <c r="G53" s="172"/>
      <c r="H53" s="172"/>
      <c r="I53" s="172"/>
      <c r="J53" s="172"/>
      <c r="K53" s="48"/>
      <c r="L53" s="48"/>
      <c r="M53" s="48"/>
      <c r="N53" s="48"/>
    </row>
    <row r="54" spans="1:14" s="13" customFormat="1" ht="20.100000000000001" customHeight="1" x14ac:dyDescent="0.2">
      <c r="A54" s="172"/>
      <c r="B54" s="172"/>
      <c r="C54" s="172"/>
      <c r="D54" s="172"/>
      <c r="E54" s="172"/>
      <c r="F54" s="172"/>
      <c r="G54" s="172"/>
      <c r="H54" s="172"/>
      <c r="I54" s="172"/>
      <c r="J54" s="172"/>
      <c r="K54" s="48"/>
      <c r="L54" s="48"/>
      <c r="M54" s="48"/>
      <c r="N54" s="48"/>
    </row>
    <row r="55" spans="1:14" s="13" customFormat="1" ht="20.100000000000001" customHeight="1" x14ac:dyDescent="0.2">
      <c r="A55" s="169" t="s">
        <v>35</v>
      </c>
      <c r="B55" s="169"/>
      <c r="C55" s="169"/>
      <c r="D55" s="169"/>
      <c r="E55" s="169"/>
      <c r="F55" s="169"/>
      <c r="G55" s="169"/>
      <c r="H55" s="169"/>
      <c r="I55" s="169"/>
      <c r="J55" s="169"/>
      <c r="K55" s="48"/>
      <c r="L55" s="48"/>
      <c r="M55" s="48"/>
    </row>
    <row r="56" spans="1:14" s="13" customFormat="1" ht="20.100000000000001" customHeight="1" x14ac:dyDescent="0.2">
      <c r="A56" s="174" t="s">
        <v>30</v>
      </c>
      <c r="B56" s="175"/>
      <c r="C56" s="175"/>
      <c r="D56" s="175"/>
      <c r="E56" s="175"/>
      <c r="F56" s="175"/>
      <c r="G56" s="175"/>
      <c r="H56" s="175"/>
      <c r="I56" s="175"/>
      <c r="J56" s="175"/>
      <c r="K56" s="49"/>
      <c r="L56" s="49"/>
      <c r="M56" s="25"/>
    </row>
    <row r="57" spans="1:14" s="13" customFormat="1" ht="12.75" x14ac:dyDescent="0.2">
      <c r="A57" s="172" t="s">
        <v>31</v>
      </c>
      <c r="B57" s="173"/>
      <c r="C57" s="173"/>
      <c r="D57" s="173"/>
      <c r="E57" s="173"/>
      <c r="F57" s="173"/>
      <c r="G57" s="173"/>
      <c r="H57" s="173"/>
      <c r="I57" s="173"/>
      <c r="J57" s="173"/>
      <c r="K57" s="50"/>
      <c r="L57" s="50"/>
      <c r="M57" s="48"/>
    </row>
    <row r="58" spans="1:14" s="13" customFormat="1" ht="20.100000000000001" customHeight="1" x14ac:dyDescent="0.2">
      <c r="A58" s="173"/>
      <c r="B58" s="173"/>
      <c r="C58" s="173"/>
      <c r="D58" s="173"/>
      <c r="E58" s="173"/>
      <c r="F58" s="173"/>
      <c r="G58" s="173"/>
      <c r="H58" s="173"/>
      <c r="I58" s="173"/>
      <c r="J58" s="173"/>
      <c r="K58" s="50"/>
      <c r="L58" s="50"/>
      <c r="M58" s="48"/>
    </row>
    <row r="59" spans="1:14" s="51" customFormat="1" ht="20.100000000000001" customHeight="1" x14ac:dyDescent="0.2">
      <c r="A59" s="167" t="s">
        <v>57</v>
      </c>
      <c r="B59" s="168"/>
      <c r="C59" s="168"/>
      <c r="D59" s="168"/>
      <c r="E59" s="168"/>
      <c r="F59" s="168"/>
      <c r="G59" s="168"/>
      <c r="H59" s="168"/>
      <c r="I59" s="168"/>
      <c r="J59" s="168"/>
      <c r="K59" s="26"/>
      <c r="L59" s="26"/>
    </row>
    <row r="60" spans="1:14" ht="20.100000000000001" customHeight="1" x14ac:dyDescent="0.2">
      <c r="A60" s="71"/>
      <c r="B60" s="71"/>
      <c r="C60" s="71"/>
      <c r="D60" s="71"/>
      <c r="E60" s="71"/>
      <c r="F60" s="71"/>
      <c r="G60" s="71"/>
      <c r="H60" s="71"/>
      <c r="I60" s="71"/>
      <c r="J60" s="71"/>
    </row>
  </sheetData>
  <mergeCells count="22">
    <mergeCell ref="A59:J59"/>
    <mergeCell ref="A55:J55"/>
    <mergeCell ref="A52:J52"/>
    <mergeCell ref="A53:J54"/>
    <mergeCell ref="A57:J58"/>
    <mergeCell ref="A56:J56"/>
    <mergeCell ref="A50:C50"/>
    <mergeCell ref="D40:J40"/>
    <mergeCell ref="A29:A36"/>
    <mergeCell ref="A37:B37"/>
    <mergeCell ref="A40:C41"/>
    <mergeCell ref="A42:B49"/>
    <mergeCell ref="C1:E1"/>
    <mergeCell ref="C14:J14"/>
    <mergeCell ref="C27:J27"/>
    <mergeCell ref="A3:A10"/>
    <mergeCell ref="A11:B11"/>
    <mergeCell ref="A1:B2"/>
    <mergeCell ref="A14:B15"/>
    <mergeCell ref="A16:A23"/>
    <mergeCell ref="A24:B24"/>
    <mergeCell ref="A27:B28"/>
  </mergeCells>
  <phoneticPr fontId="5" type="noConversion"/>
  <pageMargins left="0.74803149606299213" right="0.74803149606299213" top="0.98425196850393704" bottom="0.98425196850393704" header="0.51181102362204722" footer="0.51181102362204722"/>
  <pageSetup paperSize="9" scale="50" orientation="portrait" r:id="rId1"/>
  <headerFooter alignWithMargins="0">
    <oddHeader xml:space="preserve">&amp;C&amp;"Arial,Bold"The Australian Organ Donor  Register
Intent Registrations 
as at 30/06/2023
</oddHeader>
  </headerFooter>
  <ignoredErrors>
    <ignoredError sqref="J16:J18" unlocked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5">
    <pageSetUpPr fitToPage="1"/>
  </sheetPr>
  <dimension ref="A1:N60"/>
  <sheetViews>
    <sheetView view="pageLayout" topLeftCell="A43" zoomScaleNormal="100" workbookViewId="0">
      <selection activeCell="A55" sqref="A55:J55"/>
    </sheetView>
  </sheetViews>
  <sheetFormatPr defaultColWidth="9.140625" defaultRowHeight="20.100000000000001" customHeight="1" x14ac:dyDescent="0.2"/>
  <cols>
    <col min="1" max="2" width="8.7109375" style="26" customWidth="1"/>
    <col min="3" max="28" width="12.7109375" style="26" customWidth="1"/>
    <col min="29" max="16384" width="9.140625" style="26"/>
  </cols>
  <sheetData>
    <row r="1" spans="1:10" s="24" customFormat="1" ht="20.100000000000001" customHeight="1" x14ac:dyDescent="0.2">
      <c r="A1" s="155" t="s">
        <v>11</v>
      </c>
      <c r="B1" s="176"/>
      <c r="C1" s="183"/>
      <c r="D1" s="183"/>
      <c r="E1" s="183"/>
    </row>
    <row r="2" spans="1:10" s="13" customFormat="1" ht="50.1" customHeight="1" x14ac:dyDescent="0.2">
      <c r="A2" s="176"/>
      <c r="B2" s="176"/>
      <c r="C2" s="10" t="s">
        <v>22</v>
      </c>
      <c r="D2" s="10" t="s">
        <v>23</v>
      </c>
      <c r="E2" s="14" t="s">
        <v>24</v>
      </c>
      <c r="F2" s="36"/>
    </row>
    <row r="3" spans="1:10" s="24" customFormat="1" ht="20.100000000000001" customHeight="1" x14ac:dyDescent="0.2">
      <c r="A3" s="179" t="s">
        <v>17</v>
      </c>
      <c r="B3" s="22" t="s">
        <v>3</v>
      </c>
      <c r="C3" s="111">
        <v>1827202</v>
      </c>
      <c r="D3" s="109">
        <v>0.42649999999999999</v>
      </c>
      <c r="E3" s="16">
        <f>IF(C3=0,0,(C3-'Jun 23'!C3)/'Jun 23'!C3)</f>
        <v>2.616706190973568E-4</v>
      </c>
      <c r="F3" s="37"/>
    </row>
    <row r="4" spans="1:10" s="24" customFormat="1" ht="20.100000000000001" customHeight="1" x14ac:dyDescent="0.2">
      <c r="A4" s="179"/>
      <c r="B4" s="22" t="s">
        <v>4</v>
      </c>
      <c r="C4" s="111">
        <v>452214</v>
      </c>
      <c r="D4" s="109">
        <v>0.1056</v>
      </c>
      <c r="E4" s="16">
        <f>IF(C4=0,0,(C4-'Jun 23'!C4)/'Jun 23'!C4)</f>
        <v>1.0692203988656966E-3</v>
      </c>
      <c r="F4" s="37"/>
    </row>
    <row r="5" spans="1:10" s="24" customFormat="1" ht="20.100000000000001" customHeight="1" x14ac:dyDescent="0.2">
      <c r="A5" s="179"/>
      <c r="B5" s="22" t="s">
        <v>5</v>
      </c>
      <c r="C5" s="111">
        <v>628442</v>
      </c>
      <c r="D5" s="109">
        <v>0.1467</v>
      </c>
      <c r="E5" s="16">
        <f>IF(C5=0,0,(C5-'Jun 23'!C5)/'Jun 23'!C5)</f>
        <v>8.265344636205395E-4</v>
      </c>
      <c r="F5" s="37"/>
    </row>
    <row r="6" spans="1:10" s="24" customFormat="1" ht="20.100000000000001" customHeight="1" x14ac:dyDescent="0.2">
      <c r="A6" s="179"/>
      <c r="B6" s="22" t="s">
        <v>6</v>
      </c>
      <c r="C6" s="111">
        <v>766087</v>
      </c>
      <c r="D6" s="109">
        <v>0.17879999999999999</v>
      </c>
      <c r="E6" s="16">
        <f>IF(C6=0,0,(C6-'Jun 23'!C6)/'Jun 23'!C6)</f>
        <v>2.064069880145296E-3</v>
      </c>
      <c r="F6" s="37"/>
    </row>
    <row r="7" spans="1:10" s="24" customFormat="1" ht="20.100000000000001" customHeight="1" x14ac:dyDescent="0.2">
      <c r="A7" s="179"/>
      <c r="B7" s="22" t="s">
        <v>7</v>
      </c>
      <c r="C7" s="111">
        <v>435725</v>
      </c>
      <c r="D7" s="109">
        <v>0.1017</v>
      </c>
      <c r="E7" s="16">
        <f>IF(C7=0,0,(C7-'Jun 23'!C7)/'Jun 23'!C7)</f>
        <v>4.0868149706001878E-4</v>
      </c>
      <c r="F7" s="37"/>
    </row>
    <row r="8" spans="1:10" s="24" customFormat="1" ht="20.100000000000001" customHeight="1" x14ac:dyDescent="0.2">
      <c r="A8" s="179"/>
      <c r="B8" s="22" t="s">
        <v>8</v>
      </c>
      <c r="C8" s="111">
        <v>136653</v>
      </c>
      <c r="D8" s="109">
        <v>3.1899999999999998E-2</v>
      </c>
      <c r="E8" s="16">
        <f>IF(C8=0,0,(C8-'Jun 23'!C8)/'Jun 23'!C8)</f>
        <v>7.3183404931097829E-5</v>
      </c>
      <c r="F8" s="37"/>
    </row>
    <row r="9" spans="1:10" s="24" customFormat="1" ht="20.100000000000001" customHeight="1" x14ac:dyDescent="0.2">
      <c r="A9" s="179"/>
      <c r="B9" s="22" t="s">
        <v>9</v>
      </c>
      <c r="C9" s="111">
        <v>8335</v>
      </c>
      <c r="D9" s="109">
        <v>1.9E-3</v>
      </c>
      <c r="E9" s="16">
        <f>IF(C9=0,0,(C9-'Jun 23'!C9)/'Jun 23'!C9)</f>
        <v>9.3242915960280934E-3</v>
      </c>
      <c r="F9" s="37"/>
    </row>
    <row r="10" spans="1:10" s="24" customFormat="1" ht="20.100000000000001" customHeight="1" x14ac:dyDescent="0.2">
      <c r="A10" s="179"/>
      <c r="B10" s="22" t="s">
        <v>10</v>
      </c>
      <c r="C10" s="111">
        <v>29412</v>
      </c>
      <c r="D10" s="109">
        <v>6.8999999999999999E-3</v>
      </c>
      <c r="E10" s="16">
        <f>IF(C10=0,0,(C10-'Jun 23'!C10)/'Jun 23'!C10)</f>
        <v>1.8052385980448925E-3</v>
      </c>
      <c r="F10" s="37"/>
    </row>
    <row r="11" spans="1:10" s="13" customFormat="1" ht="20.100000000000001" customHeight="1" x14ac:dyDescent="0.2">
      <c r="A11" s="144" t="s">
        <v>18</v>
      </c>
      <c r="B11" s="145"/>
      <c r="C11" s="63">
        <f>SUM(C3:C10)</f>
        <v>4284070</v>
      </c>
      <c r="D11" s="20">
        <f>SUM(D3:D10)</f>
        <v>1</v>
      </c>
      <c r="E11" s="21">
        <f>IF(C11=0,0,(C11-'Jun 23'!C11)/'Jun 23'!C11)</f>
        <v>7.8865716633798159E-4</v>
      </c>
      <c r="F11" s="38"/>
    </row>
    <row r="14" spans="1:10" s="24" customFormat="1" ht="20.100000000000001" customHeight="1" x14ac:dyDescent="0.2">
      <c r="A14" s="144" t="s">
        <v>11</v>
      </c>
      <c r="B14" s="144"/>
      <c r="C14" s="149" t="s">
        <v>1</v>
      </c>
      <c r="D14" s="183"/>
      <c r="E14" s="183"/>
      <c r="F14" s="183"/>
      <c r="G14" s="183"/>
      <c r="H14" s="183"/>
      <c r="I14" s="183"/>
      <c r="J14" s="184"/>
    </row>
    <row r="15" spans="1:10" s="24" customFormat="1" ht="39.950000000000003" customHeight="1" x14ac:dyDescent="0.2">
      <c r="A15" s="144"/>
      <c r="B15" s="144"/>
      <c r="C15" s="22" t="s">
        <v>21</v>
      </c>
      <c r="D15" s="22" t="s">
        <v>12</v>
      </c>
      <c r="E15" s="22" t="s">
        <v>13</v>
      </c>
      <c r="F15" s="22" t="s">
        <v>14</v>
      </c>
      <c r="G15" s="22" t="s">
        <v>15</v>
      </c>
      <c r="H15" s="22" t="s">
        <v>16</v>
      </c>
      <c r="I15" s="22" t="s">
        <v>2</v>
      </c>
      <c r="J15" s="23" t="s">
        <v>26</v>
      </c>
    </row>
    <row r="16" spans="1:10" s="24" customFormat="1" ht="20.100000000000001" customHeight="1" x14ac:dyDescent="0.2">
      <c r="A16" s="179" t="s">
        <v>17</v>
      </c>
      <c r="B16" s="22" t="s">
        <v>3</v>
      </c>
      <c r="C16" s="111">
        <v>11162</v>
      </c>
      <c r="D16" s="111">
        <v>18904</v>
      </c>
      <c r="E16" s="111">
        <v>148447</v>
      </c>
      <c r="F16" s="111">
        <v>204676</v>
      </c>
      <c r="G16" s="111">
        <v>193196</v>
      </c>
      <c r="H16" s="111">
        <v>308255</v>
      </c>
      <c r="I16" s="62">
        <v>884640</v>
      </c>
      <c r="J16" s="74">
        <f>I16/'ABS Estimated Population'!D3</f>
        <v>0.26578855652633732</v>
      </c>
    </row>
    <row r="17" spans="1:10" s="24" customFormat="1" ht="20.100000000000001" customHeight="1" x14ac:dyDescent="0.2">
      <c r="A17" s="179"/>
      <c r="B17" s="22" t="s">
        <v>4</v>
      </c>
      <c r="C17" s="111">
        <v>12036</v>
      </c>
      <c r="D17" s="111">
        <v>22969</v>
      </c>
      <c r="E17" s="111">
        <v>49314</v>
      </c>
      <c r="F17" s="111">
        <v>58890</v>
      </c>
      <c r="G17" s="111">
        <v>47915</v>
      </c>
      <c r="H17" s="111">
        <v>68032</v>
      </c>
      <c r="I17" s="62">
        <v>259156</v>
      </c>
      <c r="J17" s="74">
        <f>I17/'ABS Estimated Population'!D4</f>
        <v>9.4996374715823909E-2</v>
      </c>
    </row>
    <row r="18" spans="1:10" s="24" customFormat="1" ht="20.100000000000001" customHeight="1" x14ac:dyDescent="0.2">
      <c r="A18" s="179"/>
      <c r="B18" s="22" t="s">
        <v>5</v>
      </c>
      <c r="C18" s="111">
        <v>10196</v>
      </c>
      <c r="D18" s="111">
        <v>19518</v>
      </c>
      <c r="E18" s="111">
        <v>83281</v>
      </c>
      <c r="F18" s="111">
        <v>77985</v>
      </c>
      <c r="G18" s="111">
        <v>56921</v>
      </c>
      <c r="H18" s="111">
        <v>59991</v>
      </c>
      <c r="I18" s="62">
        <v>307892</v>
      </c>
      <c r="J18" s="74">
        <f>I18/'ABS Estimated Population'!D5</f>
        <v>0.14207211027555508</v>
      </c>
    </row>
    <row r="19" spans="1:10" s="24" customFormat="1" ht="20.100000000000001" customHeight="1" x14ac:dyDescent="0.2">
      <c r="A19" s="179"/>
      <c r="B19" s="22" t="s">
        <v>6</v>
      </c>
      <c r="C19" s="111">
        <v>32528</v>
      </c>
      <c r="D19" s="111">
        <v>53833</v>
      </c>
      <c r="E19" s="111">
        <v>64746</v>
      </c>
      <c r="F19" s="111">
        <v>59700</v>
      </c>
      <c r="G19" s="111">
        <v>56390</v>
      </c>
      <c r="H19" s="111">
        <v>89193</v>
      </c>
      <c r="I19" s="62">
        <v>356390</v>
      </c>
      <c r="J19" s="75">
        <f>I19/'ABS Estimated Population'!D6</f>
        <v>0.46984112754487939</v>
      </c>
    </row>
    <row r="20" spans="1:10" s="24" customFormat="1" ht="20.100000000000001" customHeight="1" x14ac:dyDescent="0.2">
      <c r="A20" s="179"/>
      <c r="B20" s="22" t="s">
        <v>7</v>
      </c>
      <c r="C20" s="111">
        <v>3874</v>
      </c>
      <c r="D20" s="111">
        <v>7479</v>
      </c>
      <c r="E20" s="111">
        <v>23816</v>
      </c>
      <c r="F20" s="111">
        <v>51411</v>
      </c>
      <c r="G20" s="111">
        <v>51515</v>
      </c>
      <c r="H20" s="111">
        <v>79877</v>
      </c>
      <c r="I20" s="62">
        <v>217972</v>
      </c>
      <c r="J20" s="75">
        <f>I20/'ABS Estimated Population'!D7</f>
        <v>0.19526187264065586</v>
      </c>
    </row>
    <row r="21" spans="1:10" s="24" customFormat="1" ht="20.100000000000001" customHeight="1" x14ac:dyDescent="0.2">
      <c r="A21" s="179"/>
      <c r="B21" s="22" t="s">
        <v>8</v>
      </c>
      <c r="C21" s="111">
        <v>1226</v>
      </c>
      <c r="D21" s="111">
        <v>2080</v>
      </c>
      <c r="E21" s="111">
        <v>6748</v>
      </c>
      <c r="F21" s="111">
        <v>14872</v>
      </c>
      <c r="G21" s="111">
        <v>15850</v>
      </c>
      <c r="H21" s="111">
        <v>26868</v>
      </c>
      <c r="I21" s="62">
        <v>67644</v>
      </c>
      <c r="J21" s="75">
        <f>I21/'ABS Estimated Population'!D8</f>
        <v>0.28357389295760477</v>
      </c>
    </row>
    <row r="22" spans="1:10" s="24" customFormat="1" ht="20.100000000000001" customHeight="1" x14ac:dyDescent="0.2">
      <c r="A22" s="179"/>
      <c r="B22" s="22" t="s">
        <v>9</v>
      </c>
      <c r="C22" s="111">
        <v>291</v>
      </c>
      <c r="D22" s="111">
        <v>791</v>
      </c>
      <c r="E22" s="111">
        <v>864</v>
      </c>
      <c r="F22" s="111">
        <v>1148</v>
      </c>
      <c r="G22" s="111">
        <v>878</v>
      </c>
      <c r="H22" s="111">
        <v>726</v>
      </c>
      <c r="I22" s="62">
        <v>4698</v>
      </c>
      <c r="J22" s="75">
        <f>I22/'ABS Estimated Population'!D9</f>
        <v>4.8752140299901416E-2</v>
      </c>
    </row>
    <row r="23" spans="1:10" s="24" customFormat="1" ht="20.100000000000001" customHeight="1" x14ac:dyDescent="0.2">
      <c r="A23" s="179"/>
      <c r="B23" s="22" t="s">
        <v>10</v>
      </c>
      <c r="C23" s="111">
        <v>1320</v>
      </c>
      <c r="D23" s="111">
        <v>2411</v>
      </c>
      <c r="E23" s="111">
        <v>3119</v>
      </c>
      <c r="F23" s="111">
        <v>3912</v>
      </c>
      <c r="G23" s="111">
        <v>3041</v>
      </c>
      <c r="H23" s="111">
        <v>3535</v>
      </c>
      <c r="I23" s="62">
        <v>17338</v>
      </c>
      <c r="J23" s="75">
        <f>I23/'ABS Estimated Population'!D10</f>
        <v>9.2105822354441133E-2</v>
      </c>
    </row>
    <row r="24" spans="1:10" s="24" customFormat="1" ht="20.100000000000001" customHeight="1" x14ac:dyDescent="0.2">
      <c r="A24" s="144" t="s">
        <v>18</v>
      </c>
      <c r="B24" s="145"/>
      <c r="C24" s="63">
        <f>SUM(C16:C23)</f>
        <v>72633</v>
      </c>
      <c r="D24" s="63">
        <f t="shared" ref="D24:I24" si="0">SUM(D16:D23)</f>
        <v>127985</v>
      </c>
      <c r="E24" s="63">
        <f t="shared" si="0"/>
        <v>380335</v>
      </c>
      <c r="F24" s="63">
        <f t="shared" si="0"/>
        <v>472594</v>
      </c>
      <c r="G24" s="63">
        <f t="shared" si="0"/>
        <v>425706</v>
      </c>
      <c r="H24" s="63">
        <f t="shared" si="0"/>
        <v>636477</v>
      </c>
      <c r="I24" s="63">
        <f t="shared" si="0"/>
        <v>2115730</v>
      </c>
      <c r="J24" s="76">
        <f>I24/'ABS Estimated Population'!D11</f>
        <v>0.19919202075777945</v>
      </c>
    </row>
    <row r="27" spans="1:10" s="24" customFormat="1" ht="20.100000000000001" customHeight="1" x14ac:dyDescent="0.2">
      <c r="A27" s="144" t="s">
        <v>11</v>
      </c>
      <c r="B27" s="144"/>
      <c r="C27" s="178" t="s">
        <v>0</v>
      </c>
      <c r="D27" s="178"/>
      <c r="E27" s="178"/>
      <c r="F27" s="178"/>
      <c r="G27" s="178"/>
      <c r="H27" s="178"/>
      <c r="I27" s="178"/>
      <c r="J27" s="150"/>
    </row>
    <row r="28" spans="1:10" s="24" customFormat="1" ht="39.950000000000003" customHeight="1" x14ac:dyDescent="0.2">
      <c r="A28" s="144"/>
      <c r="B28" s="144"/>
      <c r="C28" s="22" t="s">
        <v>21</v>
      </c>
      <c r="D28" s="22" t="s">
        <v>12</v>
      </c>
      <c r="E28" s="22" t="s">
        <v>13</v>
      </c>
      <c r="F28" s="22" t="s">
        <v>14</v>
      </c>
      <c r="G28" s="22" t="s">
        <v>15</v>
      </c>
      <c r="H28" s="22" t="s">
        <v>16</v>
      </c>
      <c r="I28" s="22" t="s">
        <v>2</v>
      </c>
      <c r="J28" s="23" t="s">
        <v>26</v>
      </c>
    </row>
    <row r="29" spans="1:10" s="24" customFormat="1" ht="20.100000000000001" customHeight="1" x14ac:dyDescent="0.2">
      <c r="A29" s="143" t="s">
        <v>17</v>
      </c>
      <c r="B29" s="22" t="s">
        <v>3</v>
      </c>
      <c r="C29" s="111">
        <v>3441</v>
      </c>
      <c r="D29" s="111">
        <v>8044</v>
      </c>
      <c r="E29" s="111">
        <v>154067</v>
      </c>
      <c r="F29" s="111">
        <v>211515</v>
      </c>
      <c r="G29" s="111">
        <v>205485</v>
      </c>
      <c r="H29" s="111">
        <v>359977</v>
      </c>
      <c r="I29" s="62">
        <v>942529</v>
      </c>
      <c r="J29" s="75">
        <f>I29/'ABS Estimated Population'!C3</f>
        <v>0.29147067091236945</v>
      </c>
    </row>
    <row r="30" spans="1:10" s="24" customFormat="1" ht="20.100000000000001" customHeight="1" x14ac:dyDescent="0.2">
      <c r="A30" s="143"/>
      <c r="B30" s="22" t="s">
        <v>4</v>
      </c>
      <c r="C30" s="111">
        <v>3709</v>
      </c>
      <c r="D30" s="111">
        <v>11136</v>
      </c>
      <c r="E30" s="111">
        <v>36770</v>
      </c>
      <c r="F30" s="111">
        <v>42568</v>
      </c>
      <c r="G30" s="111">
        <v>38691</v>
      </c>
      <c r="H30" s="111">
        <v>56522</v>
      </c>
      <c r="I30" s="62">
        <v>189396</v>
      </c>
      <c r="J30" s="75">
        <f>I30/'ABS Estimated Population'!C4</f>
        <v>7.2297655811609865E-2</v>
      </c>
    </row>
    <row r="31" spans="1:10" s="24" customFormat="1" ht="20.100000000000001" customHeight="1" x14ac:dyDescent="0.2">
      <c r="A31" s="143"/>
      <c r="B31" s="22" t="s">
        <v>5</v>
      </c>
      <c r="C31" s="111">
        <v>2620</v>
      </c>
      <c r="D31" s="111">
        <v>9131</v>
      </c>
      <c r="E31" s="111">
        <v>93220</v>
      </c>
      <c r="F31" s="111">
        <v>87222</v>
      </c>
      <c r="G31" s="111">
        <v>61189</v>
      </c>
      <c r="H31" s="111">
        <v>67166</v>
      </c>
      <c r="I31" s="62">
        <v>320548</v>
      </c>
      <c r="J31" s="75">
        <f>I31/'ABS Estimated Population'!C5</f>
        <v>0.15344133411263158</v>
      </c>
    </row>
    <row r="32" spans="1:10" s="24" customFormat="1" ht="20.100000000000001" customHeight="1" x14ac:dyDescent="0.2">
      <c r="A32" s="143"/>
      <c r="B32" s="22" t="s">
        <v>6</v>
      </c>
      <c r="C32" s="111">
        <v>33730</v>
      </c>
      <c r="D32" s="111">
        <v>65867</v>
      </c>
      <c r="E32" s="111">
        <v>76074</v>
      </c>
      <c r="F32" s="111">
        <v>68525</v>
      </c>
      <c r="G32" s="111">
        <v>62162</v>
      </c>
      <c r="H32" s="111">
        <v>103275</v>
      </c>
      <c r="I32" s="62">
        <v>409633</v>
      </c>
      <c r="J32" s="75">
        <f>I32/'ABS Estimated Population'!C6</f>
        <v>0.56165196836574638</v>
      </c>
    </row>
    <row r="33" spans="1:12" s="24" customFormat="1" ht="20.100000000000001" customHeight="1" x14ac:dyDescent="0.2">
      <c r="A33" s="143"/>
      <c r="B33" s="22" t="s">
        <v>7</v>
      </c>
      <c r="C33" s="111">
        <v>1041</v>
      </c>
      <c r="D33" s="111">
        <v>3111</v>
      </c>
      <c r="E33" s="111">
        <v>21542</v>
      </c>
      <c r="F33" s="111">
        <v>51490</v>
      </c>
      <c r="G33" s="111">
        <v>52012</v>
      </c>
      <c r="H33" s="111">
        <v>87277</v>
      </c>
      <c r="I33" s="62">
        <v>216473</v>
      </c>
      <c r="J33" s="75">
        <f>I33/'ABS Estimated Population'!C7</f>
        <v>0.19608505627391926</v>
      </c>
    </row>
    <row r="34" spans="1:12" s="24" customFormat="1" ht="20.100000000000001" customHeight="1" x14ac:dyDescent="0.2">
      <c r="A34" s="143"/>
      <c r="B34" s="22" t="s">
        <v>8</v>
      </c>
      <c r="C34" s="111">
        <v>285</v>
      </c>
      <c r="D34" s="111">
        <v>834</v>
      </c>
      <c r="E34" s="111">
        <v>6204</v>
      </c>
      <c r="F34" s="111">
        <v>15413</v>
      </c>
      <c r="G34" s="111">
        <v>15967</v>
      </c>
      <c r="H34" s="111">
        <v>30306</v>
      </c>
      <c r="I34" s="62">
        <v>69009</v>
      </c>
      <c r="J34" s="75">
        <f>I34/'ABS Estimated Population'!C8</f>
        <v>0.29894084775498714</v>
      </c>
    </row>
    <row r="35" spans="1:12" s="24" customFormat="1" ht="20.100000000000001" customHeight="1" x14ac:dyDescent="0.2">
      <c r="A35" s="143"/>
      <c r="B35" s="22" t="s">
        <v>9</v>
      </c>
      <c r="C35" s="111">
        <v>88</v>
      </c>
      <c r="D35" s="111">
        <v>341</v>
      </c>
      <c r="E35" s="111">
        <v>551</v>
      </c>
      <c r="F35" s="111">
        <v>917</v>
      </c>
      <c r="G35" s="111">
        <v>937</v>
      </c>
      <c r="H35" s="111">
        <v>803</v>
      </c>
      <c r="I35" s="62">
        <v>3637</v>
      </c>
      <c r="J35" s="75">
        <f>I35/'ABS Estimated Population'!C9</f>
        <v>3.6894641806488264E-2</v>
      </c>
    </row>
    <row r="36" spans="1:12" s="24" customFormat="1" ht="20.100000000000001" customHeight="1" x14ac:dyDescent="0.2">
      <c r="A36" s="143"/>
      <c r="B36" s="22" t="s">
        <v>10</v>
      </c>
      <c r="C36" s="111">
        <v>447</v>
      </c>
      <c r="D36" s="111">
        <v>1285</v>
      </c>
      <c r="E36" s="111">
        <v>1941</v>
      </c>
      <c r="F36" s="111">
        <v>2919</v>
      </c>
      <c r="G36" s="111">
        <v>2448</v>
      </c>
      <c r="H36" s="111">
        <v>3034</v>
      </c>
      <c r="I36" s="62">
        <v>12074</v>
      </c>
      <c r="J36" s="75">
        <f>I36/'ABS Estimated Population'!C10</f>
        <v>6.7107976367142996E-2</v>
      </c>
    </row>
    <row r="37" spans="1:12" s="24" customFormat="1" ht="20.100000000000001" customHeight="1" x14ac:dyDescent="0.2">
      <c r="A37" s="144" t="s">
        <v>18</v>
      </c>
      <c r="B37" s="145"/>
      <c r="C37" s="63">
        <f>SUM(C29:C36)</f>
        <v>45361</v>
      </c>
      <c r="D37" s="63">
        <f t="shared" ref="D37:I37" si="1">SUM(D29:D36)</f>
        <v>99749</v>
      </c>
      <c r="E37" s="63">
        <f t="shared" si="1"/>
        <v>390369</v>
      </c>
      <c r="F37" s="63">
        <f t="shared" si="1"/>
        <v>480569</v>
      </c>
      <c r="G37" s="63">
        <f t="shared" si="1"/>
        <v>438891</v>
      </c>
      <c r="H37" s="63">
        <f t="shared" si="1"/>
        <v>708360</v>
      </c>
      <c r="I37" s="63">
        <f t="shared" si="1"/>
        <v>2163299</v>
      </c>
      <c r="J37" s="76">
        <f>I37/'ABS Estimated Population'!C11</f>
        <v>0.21033364533859378</v>
      </c>
    </row>
    <row r="40" spans="1:12" s="24" customFormat="1" ht="20.100000000000001" customHeight="1" x14ac:dyDescent="0.2">
      <c r="A40" s="144" t="s">
        <v>11</v>
      </c>
      <c r="B40" s="150"/>
      <c r="C40" s="150"/>
      <c r="D40" s="149" t="s">
        <v>20</v>
      </c>
      <c r="E40" s="149"/>
      <c r="F40" s="149"/>
      <c r="G40" s="149"/>
      <c r="H40" s="149"/>
      <c r="I40" s="149"/>
      <c r="J40" s="149"/>
      <c r="K40" s="34"/>
      <c r="L40" s="34"/>
    </row>
    <row r="41" spans="1:12" s="24" customFormat="1" ht="20.100000000000001" customHeight="1" x14ac:dyDescent="0.2">
      <c r="A41" s="150"/>
      <c r="B41" s="150"/>
      <c r="C41" s="150"/>
      <c r="D41" s="22" t="s">
        <v>21</v>
      </c>
      <c r="E41" s="22" t="s">
        <v>12</v>
      </c>
      <c r="F41" s="22" t="s">
        <v>13</v>
      </c>
      <c r="G41" s="22" t="s">
        <v>14</v>
      </c>
      <c r="H41" s="22" t="s">
        <v>15</v>
      </c>
      <c r="I41" s="22" t="s">
        <v>16</v>
      </c>
      <c r="J41" s="22" t="s">
        <v>2</v>
      </c>
    </row>
    <row r="42" spans="1:12" s="24" customFormat="1" ht="20.100000000000001" customHeight="1" x14ac:dyDescent="0.2">
      <c r="A42" s="143" t="s">
        <v>17</v>
      </c>
      <c r="B42" s="166"/>
      <c r="C42" s="22" t="s">
        <v>3</v>
      </c>
      <c r="D42" s="112">
        <v>0</v>
      </c>
      <c r="E42" s="112">
        <v>0</v>
      </c>
      <c r="F42" s="112">
        <v>0</v>
      </c>
      <c r="G42" s="112">
        <v>4</v>
      </c>
      <c r="H42" s="112">
        <v>15</v>
      </c>
      <c r="I42" s="112">
        <v>14</v>
      </c>
      <c r="J42" s="130">
        <v>33</v>
      </c>
    </row>
    <row r="43" spans="1:12" s="24" customFormat="1" ht="20.100000000000001" customHeight="1" x14ac:dyDescent="0.2">
      <c r="A43" s="166"/>
      <c r="B43" s="166"/>
      <c r="C43" s="22" t="s">
        <v>4</v>
      </c>
      <c r="D43" s="112">
        <v>0</v>
      </c>
      <c r="E43" s="112">
        <v>0</v>
      </c>
      <c r="F43" s="112">
        <v>1083</v>
      </c>
      <c r="G43" s="112">
        <v>999</v>
      </c>
      <c r="H43" s="112">
        <v>742</v>
      </c>
      <c r="I43" s="112">
        <v>838</v>
      </c>
      <c r="J43" s="130">
        <v>3662</v>
      </c>
    </row>
    <row r="44" spans="1:12" s="24" customFormat="1" ht="20.100000000000001" customHeight="1" x14ac:dyDescent="0.2">
      <c r="A44" s="166"/>
      <c r="B44" s="166"/>
      <c r="C44" s="22" t="s">
        <v>5</v>
      </c>
      <c r="D44" s="112">
        <v>0</v>
      </c>
      <c r="E44" s="112">
        <v>0</v>
      </c>
      <c r="F44" s="112">
        <v>0</v>
      </c>
      <c r="G44" s="112">
        <v>1</v>
      </c>
      <c r="H44" s="112">
        <v>0</v>
      </c>
      <c r="I44" s="112">
        <v>1</v>
      </c>
      <c r="J44" s="130">
        <v>2</v>
      </c>
    </row>
    <row r="45" spans="1:12" s="24" customFormat="1" ht="20.100000000000001" customHeight="1" x14ac:dyDescent="0.2">
      <c r="A45" s="166"/>
      <c r="B45" s="166"/>
      <c r="C45" s="22" t="s">
        <v>6</v>
      </c>
      <c r="D45" s="112">
        <v>0</v>
      </c>
      <c r="E45" s="112">
        <v>2</v>
      </c>
      <c r="F45" s="112">
        <v>16</v>
      </c>
      <c r="G45" s="112">
        <v>25</v>
      </c>
      <c r="H45" s="112">
        <v>5</v>
      </c>
      <c r="I45" s="112">
        <v>16</v>
      </c>
      <c r="J45" s="130">
        <v>64</v>
      </c>
    </row>
    <row r="46" spans="1:12" s="24" customFormat="1" ht="20.100000000000001" customHeight="1" x14ac:dyDescent="0.2">
      <c r="A46" s="166"/>
      <c r="B46" s="166"/>
      <c r="C46" s="22" t="s">
        <v>7</v>
      </c>
      <c r="D46" s="112">
        <v>0</v>
      </c>
      <c r="E46" s="112">
        <v>0</v>
      </c>
      <c r="F46" s="112">
        <v>194</v>
      </c>
      <c r="G46" s="112">
        <v>396</v>
      </c>
      <c r="H46" s="112">
        <v>262</v>
      </c>
      <c r="I46" s="112">
        <v>428</v>
      </c>
      <c r="J46" s="130">
        <v>1280</v>
      </c>
    </row>
    <row r="47" spans="1:12" s="24" customFormat="1" ht="20.100000000000001" customHeight="1" x14ac:dyDescent="0.2">
      <c r="A47" s="166"/>
      <c r="B47" s="166"/>
      <c r="C47" s="22" t="s">
        <v>8</v>
      </c>
      <c r="D47" s="110">
        <v>0</v>
      </c>
      <c r="E47" s="110">
        <v>0</v>
      </c>
      <c r="F47" s="110">
        <v>0</v>
      </c>
      <c r="G47" s="110">
        <v>0</v>
      </c>
      <c r="H47" s="110">
        <v>0</v>
      </c>
      <c r="I47" s="110">
        <v>0</v>
      </c>
      <c r="J47" s="130">
        <v>0</v>
      </c>
    </row>
    <row r="48" spans="1:12" s="24" customFormat="1" ht="20.100000000000001" customHeight="1" x14ac:dyDescent="0.2">
      <c r="A48" s="166"/>
      <c r="B48" s="166"/>
      <c r="C48" s="22" t="s">
        <v>9</v>
      </c>
      <c r="D48" s="110">
        <v>0</v>
      </c>
      <c r="E48" s="110">
        <v>0</v>
      </c>
      <c r="F48" s="110">
        <v>0</v>
      </c>
      <c r="G48" s="110">
        <v>0</v>
      </c>
      <c r="H48" s="110">
        <v>0</v>
      </c>
      <c r="I48" s="110">
        <v>0</v>
      </c>
      <c r="J48" s="130">
        <v>0</v>
      </c>
    </row>
    <row r="49" spans="1:14" s="24" customFormat="1" ht="20.100000000000001" customHeight="1" x14ac:dyDescent="0.2">
      <c r="A49" s="166"/>
      <c r="B49" s="166"/>
      <c r="C49" s="22" t="s">
        <v>10</v>
      </c>
      <c r="D49" s="110">
        <v>0</v>
      </c>
      <c r="E49" s="110">
        <v>0</v>
      </c>
      <c r="F49" s="110">
        <v>0</v>
      </c>
      <c r="G49" s="110">
        <v>0</v>
      </c>
      <c r="H49" s="110">
        <v>0</v>
      </c>
      <c r="I49" s="110">
        <v>0</v>
      </c>
      <c r="J49" s="130">
        <v>0</v>
      </c>
    </row>
    <row r="50" spans="1:14" s="24" customFormat="1" ht="20.100000000000001" customHeight="1" x14ac:dyDescent="0.2">
      <c r="A50" s="144" t="s">
        <v>18</v>
      </c>
      <c r="B50" s="150"/>
      <c r="C50" s="150"/>
      <c r="D50" s="63">
        <f t="shared" ref="D50:J50" si="2">SUM(D42:D49)</f>
        <v>0</v>
      </c>
      <c r="E50" s="63">
        <f t="shared" si="2"/>
        <v>2</v>
      </c>
      <c r="F50" s="63">
        <f t="shared" si="2"/>
        <v>1293</v>
      </c>
      <c r="G50" s="63">
        <f t="shared" si="2"/>
        <v>1425</v>
      </c>
      <c r="H50" s="63">
        <f t="shared" si="2"/>
        <v>1024</v>
      </c>
      <c r="I50" s="63">
        <f t="shared" si="2"/>
        <v>1297</v>
      </c>
      <c r="J50" s="63">
        <f t="shared" si="2"/>
        <v>5041</v>
      </c>
    </row>
    <row r="51" spans="1:14" s="24" customFormat="1" ht="20.100000000000001" customHeight="1" x14ac:dyDescent="0.2"/>
    <row r="52" spans="1:14" s="13" customFormat="1" ht="20.100000000000001" customHeight="1" x14ac:dyDescent="0.2">
      <c r="A52" s="170" t="s">
        <v>19</v>
      </c>
      <c r="B52" s="171"/>
      <c r="C52" s="171"/>
      <c r="D52" s="171"/>
      <c r="E52" s="171"/>
      <c r="F52" s="171"/>
      <c r="G52" s="171"/>
      <c r="H52" s="171"/>
      <c r="I52" s="171"/>
      <c r="J52" s="171"/>
    </row>
    <row r="53" spans="1:14" s="13" customFormat="1" ht="20.100000000000001" customHeight="1" x14ac:dyDescent="0.2">
      <c r="A53" s="172" t="s">
        <v>55</v>
      </c>
      <c r="B53" s="172"/>
      <c r="C53" s="172"/>
      <c r="D53" s="172"/>
      <c r="E53" s="172"/>
      <c r="F53" s="172"/>
      <c r="G53" s="172"/>
      <c r="H53" s="172"/>
      <c r="I53" s="172"/>
      <c r="J53" s="172"/>
      <c r="K53" s="48"/>
      <c r="L53" s="48"/>
      <c r="M53" s="48"/>
      <c r="N53" s="48"/>
    </row>
    <row r="54" spans="1:14" s="13" customFormat="1" ht="20.100000000000001" customHeight="1" x14ac:dyDescent="0.2">
      <c r="A54" s="172"/>
      <c r="B54" s="172"/>
      <c r="C54" s="172"/>
      <c r="D54" s="172"/>
      <c r="E54" s="172"/>
      <c r="F54" s="172"/>
      <c r="G54" s="172"/>
      <c r="H54" s="172"/>
      <c r="I54" s="172"/>
      <c r="J54" s="172"/>
      <c r="K54" s="48"/>
      <c r="L54" s="48"/>
      <c r="M54" s="48"/>
      <c r="N54" s="48"/>
    </row>
    <row r="55" spans="1:14" s="13" customFormat="1" ht="20.100000000000001" customHeight="1" x14ac:dyDescent="0.2">
      <c r="A55" s="169" t="s">
        <v>35</v>
      </c>
      <c r="B55" s="169"/>
      <c r="C55" s="169"/>
      <c r="D55" s="169"/>
      <c r="E55" s="169"/>
      <c r="F55" s="169"/>
      <c r="G55" s="169"/>
      <c r="H55" s="169"/>
      <c r="I55" s="169"/>
      <c r="J55" s="169"/>
      <c r="K55" s="48"/>
      <c r="L55" s="48"/>
      <c r="M55" s="48"/>
    </row>
    <row r="56" spans="1:14" s="13" customFormat="1" ht="20.100000000000001" customHeight="1" x14ac:dyDescent="0.2">
      <c r="A56" s="174" t="s">
        <v>30</v>
      </c>
      <c r="B56" s="175"/>
      <c r="C56" s="175"/>
      <c r="D56" s="175"/>
      <c r="E56" s="175"/>
      <c r="F56" s="175"/>
      <c r="G56" s="175"/>
      <c r="H56" s="175"/>
      <c r="I56" s="175"/>
      <c r="J56" s="175"/>
      <c r="K56" s="49"/>
      <c r="L56" s="49"/>
      <c r="M56" s="25"/>
    </row>
    <row r="57" spans="1:14" s="13" customFormat="1" ht="12.75" x14ac:dyDescent="0.2">
      <c r="A57" s="172" t="s">
        <v>31</v>
      </c>
      <c r="B57" s="173"/>
      <c r="C57" s="173"/>
      <c r="D57" s="173"/>
      <c r="E57" s="173"/>
      <c r="F57" s="173"/>
      <c r="G57" s="173"/>
      <c r="H57" s="173"/>
      <c r="I57" s="173"/>
      <c r="J57" s="173"/>
      <c r="K57" s="50"/>
      <c r="L57" s="50"/>
      <c r="M57" s="48"/>
    </row>
    <row r="58" spans="1:14" s="13" customFormat="1" ht="20.100000000000001" customHeight="1" x14ac:dyDescent="0.2">
      <c r="A58" s="173"/>
      <c r="B58" s="173"/>
      <c r="C58" s="173"/>
      <c r="D58" s="173"/>
      <c r="E58" s="173"/>
      <c r="F58" s="173"/>
      <c r="G58" s="173"/>
      <c r="H58" s="173"/>
      <c r="I58" s="173"/>
      <c r="J58" s="173"/>
      <c r="K58" s="50"/>
      <c r="L58" s="50"/>
      <c r="M58" s="48"/>
    </row>
    <row r="59" spans="1:14" s="51" customFormat="1" ht="20.100000000000001" customHeight="1" x14ac:dyDescent="0.2">
      <c r="A59" s="167" t="s">
        <v>58</v>
      </c>
      <c r="B59" s="168"/>
      <c r="C59" s="168"/>
      <c r="D59" s="168"/>
      <c r="E59" s="168"/>
      <c r="F59" s="168"/>
      <c r="G59" s="168"/>
      <c r="H59" s="168"/>
      <c r="I59" s="168"/>
      <c r="J59" s="168"/>
      <c r="K59" s="26"/>
      <c r="L59" s="26"/>
    </row>
    <row r="60" spans="1:14" ht="20.100000000000001" customHeight="1" x14ac:dyDescent="0.2">
      <c r="A60" s="71"/>
      <c r="B60" s="71"/>
      <c r="C60" s="71"/>
      <c r="D60" s="71"/>
      <c r="E60" s="71"/>
      <c r="F60" s="71"/>
      <c r="G60" s="71"/>
      <c r="H60" s="71"/>
      <c r="I60" s="71"/>
      <c r="J60" s="71"/>
    </row>
  </sheetData>
  <mergeCells count="22">
    <mergeCell ref="A59:J59"/>
    <mergeCell ref="A55:J55"/>
    <mergeCell ref="A52:J52"/>
    <mergeCell ref="A53:J54"/>
    <mergeCell ref="A57:J58"/>
    <mergeCell ref="A56:J56"/>
    <mergeCell ref="A50:C50"/>
    <mergeCell ref="C27:J27"/>
    <mergeCell ref="A27:B28"/>
    <mergeCell ref="D40:J40"/>
    <mergeCell ref="A40:C41"/>
    <mergeCell ref="A29:A36"/>
    <mergeCell ref="A37:B37"/>
    <mergeCell ref="A42:B49"/>
    <mergeCell ref="C1:E1"/>
    <mergeCell ref="A1:B2"/>
    <mergeCell ref="A24:B24"/>
    <mergeCell ref="C14:J14"/>
    <mergeCell ref="A14:B15"/>
    <mergeCell ref="A16:A23"/>
    <mergeCell ref="A3:A10"/>
    <mergeCell ref="A11:B11"/>
  </mergeCells>
  <phoneticPr fontId="5" type="noConversion"/>
  <pageMargins left="0.74803149606299213" right="0.74803149606299213" top="0.98425196850393704" bottom="0.98425196850393704" header="0.51181102362204722" footer="0.51181102362204722"/>
  <pageSetup paperSize="9" scale="55" orientation="portrait" r:id="rId1"/>
  <headerFooter alignWithMargins="0">
    <oddHeader xml:space="preserve">&amp;C&amp;"Arial,Bold"The Australian Organ Donor Register
Intent Registrations 
as at 31/07/2023
</oddHeader>
  </headerFooter>
  <ignoredErrors>
    <ignoredError sqref="J16:J18" unlocked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21">
    <pageSetUpPr fitToPage="1"/>
  </sheetPr>
  <dimension ref="A1:N60"/>
  <sheetViews>
    <sheetView view="pageLayout" topLeftCell="A44" zoomScaleNormal="100" workbookViewId="0">
      <selection activeCell="A55" sqref="A55:J55"/>
    </sheetView>
  </sheetViews>
  <sheetFormatPr defaultColWidth="9.140625" defaultRowHeight="20.100000000000001" customHeight="1" x14ac:dyDescent="0.2"/>
  <cols>
    <col min="1" max="2" width="8.7109375" style="26" customWidth="1"/>
    <col min="3" max="21" width="12.7109375" style="26" customWidth="1"/>
    <col min="22" max="16384" width="9.140625" style="26"/>
  </cols>
  <sheetData>
    <row r="1" spans="1:11" s="24" customFormat="1" ht="20.100000000000001" customHeight="1" x14ac:dyDescent="0.2">
      <c r="A1" s="155" t="s">
        <v>11</v>
      </c>
      <c r="B1" s="176"/>
      <c r="C1" s="180"/>
      <c r="D1" s="181"/>
      <c r="E1" s="182"/>
    </row>
    <row r="2" spans="1:11" s="13" customFormat="1" ht="50.1" customHeight="1" x14ac:dyDescent="0.2">
      <c r="A2" s="176"/>
      <c r="B2" s="176"/>
      <c r="C2" s="10" t="s">
        <v>22</v>
      </c>
      <c r="D2" s="10" t="s">
        <v>23</v>
      </c>
      <c r="E2" s="14" t="s">
        <v>24</v>
      </c>
      <c r="F2" s="36"/>
    </row>
    <row r="3" spans="1:11" s="24" customFormat="1" ht="20.100000000000001" customHeight="1" x14ac:dyDescent="0.2">
      <c r="A3" s="179" t="s">
        <v>17</v>
      </c>
      <c r="B3" s="22" t="s">
        <v>3</v>
      </c>
      <c r="C3" s="111">
        <v>1827326</v>
      </c>
      <c r="D3" s="109">
        <v>0.42630000000000001</v>
      </c>
      <c r="E3" s="16">
        <f>IF(C3=0,0,(C3-'Jul 23'!C3)/'Jul 23'!C3)</f>
        <v>6.7863323266940381E-5</v>
      </c>
      <c r="F3" s="37"/>
      <c r="I3" s="30"/>
      <c r="J3" s="52"/>
    </row>
    <row r="4" spans="1:11" s="24" customFormat="1" ht="20.100000000000001" customHeight="1" x14ac:dyDescent="0.2">
      <c r="A4" s="179"/>
      <c r="B4" s="22" t="s">
        <v>4</v>
      </c>
      <c r="C4" s="111">
        <v>452516</v>
      </c>
      <c r="D4" s="109">
        <v>0.1056</v>
      </c>
      <c r="E4" s="16">
        <f>IF(C4=0,0,(C4-'Jul 23'!C4)/'Jul 23'!C4)</f>
        <v>6.6782541009345131E-4</v>
      </c>
      <c r="F4" s="37"/>
      <c r="I4" s="30"/>
      <c r="J4" s="52"/>
    </row>
    <row r="5" spans="1:11" s="24" customFormat="1" ht="20.100000000000001" customHeight="1" x14ac:dyDescent="0.2">
      <c r="A5" s="179"/>
      <c r="B5" s="22" t="s">
        <v>5</v>
      </c>
      <c r="C5" s="111">
        <v>628508</v>
      </c>
      <c r="D5" s="109">
        <v>0.14660000000000001</v>
      </c>
      <c r="E5" s="16">
        <f>IF(C5=0,0,(C5-'Jul 23'!C5)/'Jul 23'!C5)</f>
        <v>1.0502162490731046E-4</v>
      </c>
      <c r="F5" s="37"/>
      <c r="I5" s="30"/>
      <c r="J5" s="52"/>
    </row>
    <row r="6" spans="1:11" s="24" customFormat="1" ht="20.100000000000001" customHeight="1" x14ac:dyDescent="0.2">
      <c r="A6" s="179"/>
      <c r="B6" s="22" t="s">
        <v>6</v>
      </c>
      <c r="C6" s="111">
        <v>767712</v>
      </c>
      <c r="D6" s="109">
        <v>0.17910000000000001</v>
      </c>
      <c r="E6" s="16">
        <f>IF(C6=0,0,(C6-'Jul 23'!C6)/'Jul 23'!C6)</f>
        <v>2.1211690056090237E-3</v>
      </c>
      <c r="F6" s="37"/>
      <c r="I6" s="30"/>
      <c r="J6" s="52"/>
    </row>
    <row r="7" spans="1:11" s="24" customFormat="1" ht="20.100000000000001" customHeight="1" x14ac:dyDescent="0.2">
      <c r="A7" s="179"/>
      <c r="B7" s="22" t="s">
        <v>7</v>
      </c>
      <c r="C7" s="111">
        <v>435784</v>
      </c>
      <c r="D7" s="109">
        <v>0.1017</v>
      </c>
      <c r="E7" s="16">
        <f>IF(C7=0,0,(C7-'Jul 23'!C7)/'Jul 23'!C7)</f>
        <v>1.3540650639738366E-4</v>
      </c>
      <c r="F7" s="37"/>
      <c r="I7" s="30"/>
      <c r="J7" s="52"/>
    </row>
    <row r="8" spans="1:11" s="24" customFormat="1" ht="20.100000000000001" customHeight="1" x14ac:dyDescent="0.2">
      <c r="A8" s="179"/>
      <c r="B8" s="22" t="s">
        <v>8</v>
      </c>
      <c r="C8" s="111">
        <v>136647</v>
      </c>
      <c r="D8" s="109">
        <v>3.1899999999999998E-2</v>
      </c>
      <c r="E8" s="16">
        <f>IF(C8=0,0,(C8-'Jul 23'!C8)/'Jul 23'!C8)</f>
        <v>-4.3906829707360979E-5</v>
      </c>
      <c r="F8" s="37"/>
      <c r="I8" s="30"/>
      <c r="J8" s="52"/>
    </row>
    <row r="9" spans="1:11" s="24" customFormat="1" ht="20.100000000000001" customHeight="1" x14ac:dyDescent="0.2">
      <c r="A9" s="179"/>
      <c r="B9" s="22" t="s">
        <v>9</v>
      </c>
      <c r="C9" s="111">
        <v>8341</v>
      </c>
      <c r="D9" s="109">
        <v>1.9E-3</v>
      </c>
      <c r="E9" s="16">
        <f>IF(C9=0,0,(C9-'Jul 23'!C9)/'Jul 23'!C9)</f>
        <v>7.1985602879424113E-4</v>
      </c>
      <c r="F9" s="37"/>
      <c r="I9" s="30"/>
      <c r="J9" s="52"/>
    </row>
    <row r="10" spans="1:11" s="24" customFormat="1" ht="20.100000000000001" customHeight="1" x14ac:dyDescent="0.2">
      <c r="A10" s="179"/>
      <c r="B10" s="22" t="s">
        <v>10</v>
      </c>
      <c r="C10" s="111">
        <v>29452</v>
      </c>
      <c r="D10" s="109">
        <v>6.8999999999999999E-3</v>
      </c>
      <c r="E10" s="16">
        <f>IF(C10=0,0,(C10-'Jul 23'!C10)/'Jul 23'!C10)</f>
        <v>1.3599891200870393E-3</v>
      </c>
      <c r="F10" s="37"/>
      <c r="I10" s="30"/>
      <c r="J10" s="52"/>
    </row>
    <row r="11" spans="1:11" s="24" customFormat="1" ht="20.100000000000001" customHeight="1" x14ac:dyDescent="0.2">
      <c r="A11" s="144" t="s">
        <v>18</v>
      </c>
      <c r="B11" s="145"/>
      <c r="C11" s="47">
        <f>SUM(C3:C10)</f>
        <v>4286286</v>
      </c>
      <c r="D11" s="20">
        <f>SUM(D3:D10)</f>
        <v>1.0000000000000002</v>
      </c>
      <c r="E11" s="21">
        <f>IF(C11=0,0,(C11-'Jul 23'!C11)/'Jul 23'!C11)</f>
        <v>5.1726512405259484E-4</v>
      </c>
      <c r="F11" s="38"/>
      <c r="G11" s="13"/>
      <c r="H11" s="13"/>
      <c r="I11" s="53"/>
    </row>
    <row r="12" spans="1:11" s="24" customFormat="1" ht="20.100000000000001" customHeight="1" x14ac:dyDescent="0.2"/>
    <row r="14" spans="1:11" s="24" customFormat="1" ht="20.100000000000001" customHeight="1" x14ac:dyDescent="0.2">
      <c r="A14" s="144" t="s">
        <v>11</v>
      </c>
      <c r="B14" s="144"/>
      <c r="C14" s="151" t="s">
        <v>1</v>
      </c>
      <c r="D14" s="181"/>
      <c r="E14" s="181"/>
      <c r="F14" s="181"/>
      <c r="G14" s="181"/>
      <c r="H14" s="181"/>
      <c r="I14" s="181"/>
      <c r="J14" s="200"/>
    </row>
    <row r="15" spans="1:11" s="24" customFormat="1" ht="39.950000000000003" customHeight="1" x14ac:dyDescent="0.2">
      <c r="A15" s="144"/>
      <c r="B15" s="144"/>
      <c r="C15" s="22" t="s">
        <v>21</v>
      </c>
      <c r="D15" s="22" t="s">
        <v>12</v>
      </c>
      <c r="E15" s="22" t="s">
        <v>13</v>
      </c>
      <c r="F15" s="22" t="s">
        <v>14</v>
      </c>
      <c r="G15" s="22" t="s">
        <v>15</v>
      </c>
      <c r="H15" s="22" t="s">
        <v>16</v>
      </c>
      <c r="I15" s="22" t="s">
        <v>2</v>
      </c>
      <c r="J15" s="23" t="s">
        <v>26</v>
      </c>
    </row>
    <row r="16" spans="1:11" s="24" customFormat="1" ht="20.100000000000001" customHeight="1" x14ac:dyDescent="0.2">
      <c r="A16" s="179" t="s">
        <v>17</v>
      </c>
      <c r="B16" s="22" t="s">
        <v>3</v>
      </c>
      <c r="C16" s="29">
        <v>11213</v>
      </c>
      <c r="D16" s="55">
        <v>18983</v>
      </c>
      <c r="E16" s="55">
        <v>147001</v>
      </c>
      <c r="F16" s="55">
        <v>204433</v>
      </c>
      <c r="G16" s="55">
        <v>193440</v>
      </c>
      <c r="H16" s="55">
        <v>309658</v>
      </c>
      <c r="I16" s="55">
        <v>884728</v>
      </c>
      <c r="J16" s="74">
        <f>I16/'ABS Estimated Population'!D3</f>
        <v>0.26581499597399322</v>
      </c>
      <c r="K16" s="31"/>
    </row>
    <row r="17" spans="1:11" s="24" customFormat="1" ht="20.100000000000001" customHeight="1" x14ac:dyDescent="0.2">
      <c r="A17" s="179"/>
      <c r="B17" s="22" t="s">
        <v>4</v>
      </c>
      <c r="C17" s="29">
        <v>11992</v>
      </c>
      <c r="D17" s="55">
        <v>23127</v>
      </c>
      <c r="E17" s="55">
        <v>49008</v>
      </c>
      <c r="F17" s="55">
        <v>58922</v>
      </c>
      <c r="G17" s="55">
        <v>47924</v>
      </c>
      <c r="H17" s="55">
        <v>68354</v>
      </c>
      <c r="I17" s="55">
        <v>259327</v>
      </c>
      <c r="J17" s="74">
        <f>I17/'ABS Estimated Population'!D4</f>
        <v>9.5059056575693662E-2</v>
      </c>
      <c r="K17" s="31"/>
    </row>
    <row r="18" spans="1:11" s="24" customFormat="1" ht="20.100000000000001" customHeight="1" x14ac:dyDescent="0.2">
      <c r="A18" s="179"/>
      <c r="B18" s="22" t="s">
        <v>5</v>
      </c>
      <c r="C18" s="29">
        <v>10123</v>
      </c>
      <c r="D18" s="55">
        <v>19234</v>
      </c>
      <c r="E18" s="55">
        <v>83181</v>
      </c>
      <c r="F18" s="55">
        <v>78052</v>
      </c>
      <c r="G18" s="55">
        <v>57040</v>
      </c>
      <c r="H18" s="55">
        <v>60301</v>
      </c>
      <c r="I18" s="55">
        <v>307931</v>
      </c>
      <c r="J18" s="74">
        <f>I18/'ABS Estimated Population'!D5</f>
        <v>0.14209010623615406</v>
      </c>
      <c r="K18" s="31"/>
    </row>
    <row r="19" spans="1:11" s="24" customFormat="1" ht="20.100000000000001" customHeight="1" x14ac:dyDescent="0.2">
      <c r="A19" s="179"/>
      <c r="B19" s="22" t="s">
        <v>6</v>
      </c>
      <c r="C19" s="29">
        <v>32539</v>
      </c>
      <c r="D19" s="55">
        <v>53938</v>
      </c>
      <c r="E19" s="55">
        <v>64854</v>
      </c>
      <c r="F19" s="55">
        <v>59772</v>
      </c>
      <c r="G19" s="55">
        <v>56425</v>
      </c>
      <c r="H19" s="55">
        <v>89649</v>
      </c>
      <c r="I19" s="55">
        <v>357177</v>
      </c>
      <c r="J19" s="75">
        <f>I19/'ABS Estimated Population'!D6</f>
        <v>0.47087865656471112</v>
      </c>
      <c r="K19" s="31"/>
    </row>
    <row r="20" spans="1:11" s="24" customFormat="1" ht="20.100000000000001" customHeight="1" x14ac:dyDescent="0.2">
      <c r="A20" s="179"/>
      <c r="B20" s="22" t="s">
        <v>7</v>
      </c>
      <c r="C20" s="29">
        <v>3838</v>
      </c>
      <c r="D20" s="55">
        <v>7542</v>
      </c>
      <c r="E20" s="55">
        <v>23498</v>
      </c>
      <c r="F20" s="55">
        <v>51290</v>
      </c>
      <c r="G20" s="55">
        <v>51587</v>
      </c>
      <c r="H20" s="55">
        <v>80228</v>
      </c>
      <c r="I20" s="55">
        <v>217983</v>
      </c>
      <c r="J20" s="75">
        <f>I20/'ABS Estimated Population'!D7</f>
        <v>0.19527172656959652</v>
      </c>
      <c r="K20" s="31"/>
    </row>
    <row r="21" spans="1:11" s="24" customFormat="1" ht="20.100000000000001" customHeight="1" x14ac:dyDescent="0.2">
      <c r="A21" s="179"/>
      <c r="B21" s="22" t="s">
        <v>8</v>
      </c>
      <c r="C21" s="29">
        <v>1214</v>
      </c>
      <c r="D21" s="55">
        <v>2085</v>
      </c>
      <c r="E21" s="55">
        <v>6647</v>
      </c>
      <c r="F21" s="55">
        <v>14838</v>
      </c>
      <c r="G21" s="55">
        <v>15841</v>
      </c>
      <c r="H21" s="55">
        <v>27008</v>
      </c>
      <c r="I21" s="55">
        <v>67633</v>
      </c>
      <c r="J21" s="75">
        <f>I21/'ABS Estimated Population'!D8</f>
        <v>0.28352777929161027</v>
      </c>
      <c r="K21" s="31"/>
    </row>
    <row r="22" spans="1:11" s="24" customFormat="1" ht="20.100000000000001" customHeight="1" x14ac:dyDescent="0.2">
      <c r="A22" s="179"/>
      <c r="B22" s="22" t="s">
        <v>9</v>
      </c>
      <c r="C22" s="29">
        <v>297</v>
      </c>
      <c r="D22" s="55">
        <v>792</v>
      </c>
      <c r="E22" s="55">
        <v>866</v>
      </c>
      <c r="F22" s="55">
        <v>1147</v>
      </c>
      <c r="G22" s="55">
        <v>879</v>
      </c>
      <c r="H22" s="55">
        <v>728</v>
      </c>
      <c r="I22" s="55">
        <v>4709</v>
      </c>
      <c r="J22" s="75">
        <f>I22/'ABS Estimated Population'!D9</f>
        <v>4.8866289627976962E-2</v>
      </c>
      <c r="K22" s="31"/>
    </row>
    <row r="23" spans="1:11" s="24" customFormat="1" ht="20.100000000000001" customHeight="1" x14ac:dyDescent="0.2">
      <c r="A23" s="179"/>
      <c r="B23" s="22" t="s">
        <v>10</v>
      </c>
      <c r="C23" s="29">
        <v>1314</v>
      </c>
      <c r="D23" s="55">
        <v>2443</v>
      </c>
      <c r="E23" s="55">
        <v>3103</v>
      </c>
      <c r="F23" s="55">
        <v>3926</v>
      </c>
      <c r="G23" s="55">
        <v>3035</v>
      </c>
      <c r="H23" s="55">
        <v>3555</v>
      </c>
      <c r="I23" s="55">
        <v>17376</v>
      </c>
      <c r="J23" s="75">
        <f>I23/'ABS Estimated Population'!D10</f>
        <v>9.2307692307692313E-2</v>
      </c>
      <c r="K23" s="31"/>
    </row>
    <row r="24" spans="1:11" s="24" customFormat="1" ht="20.100000000000001" customHeight="1" x14ac:dyDescent="0.2">
      <c r="A24" s="144" t="s">
        <v>18</v>
      </c>
      <c r="B24" s="145"/>
      <c r="C24" s="47">
        <f t="shared" ref="C24:I24" si="0">SUM(C16:C23)</f>
        <v>72530</v>
      </c>
      <c r="D24" s="47">
        <f t="shared" si="0"/>
        <v>128144</v>
      </c>
      <c r="E24" s="47">
        <f t="shared" si="0"/>
        <v>378158</v>
      </c>
      <c r="F24" s="47">
        <f t="shared" si="0"/>
        <v>472380</v>
      </c>
      <c r="G24" s="47">
        <f t="shared" si="0"/>
        <v>426171</v>
      </c>
      <c r="H24" s="47">
        <f t="shared" si="0"/>
        <v>639481</v>
      </c>
      <c r="I24" s="47">
        <f t="shared" si="0"/>
        <v>2116864</v>
      </c>
      <c r="J24" s="76">
        <f>I24/'ABS Estimated Population'!D11</f>
        <v>0.19929878473595217</v>
      </c>
    </row>
    <row r="27" spans="1:11" s="24" customFormat="1" ht="20.100000000000001" customHeight="1" x14ac:dyDescent="0.2">
      <c r="A27" s="144" t="s">
        <v>11</v>
      </c>
      <c r="B27" s="144"/>
      <c r="C27" s="153" t="s">
        <v>0</v>
      </c>
      <c r="D27" s="154"/>
      <c r="E27" s="154"/>
      <c r="F27" s="154"/>
      <c r="G27" s="154"/>
      <c r="H27" s="154"/>
      <c r="I27" s="154"/>
      <c r="J27" s="185"/>
    </row>
    <row r="28" spans="1:11" s="24" customFormat="1" ht="39.950000000000003" customHeight="1" x14ac:dyDescent="0.2">
      <c r="A28" s="144"/>
      <c r="B28" s="144"/>
      <c r="C28" s="22" t="s">
        <v>21</v>
      </c>
      <c r="D28" s="22" t="s">
        <v>12</v>
      </c>
      <c r="E28" s="22" t="s">
        <v>13</v>
      </c>
      <c r="F28" s="22" t="s">
        <v>14</v>
      </c>
      <c r="G28" s="22" t="s">
        <v>15</v>
      </c>
      <c r="H28" s="22" t="s">
        <v>16</v>
      </c>
      <c r="I28" s="22" t="s">
        <v>2</v>
      </c>
      <c r="J28" s="23" t="s">
        <v>26</v>
      </c>
    </row>
    <row r="29" spans="1:11" s="24" customFormat="1" ht="20.100000000000001" customHeight="1" x14ac:dyDescent="0.2">
      <c r="A29" s="143" t="s">
        <v>17</v>
      </c>
      <c r="B29" s="22" t="s">
        <v>3</v>
      </c>
      <c r="C29" s="29">
        <v>3454</v>
      </c>
      <c r="D29" s="55">
        <v>8037</v>
      </c>
      <c r="E29" s="55">
        <v>152585</v>
      </c>
      <c r="F29" s="55">
        <v>211320</v>
      </c>
      <c r="G29" s="55">
        <v>205628</v>
      </c>
      <c r="H29" s="55">
        <v>361541</v>
      </c>
      <c r="I29" s="55">
        <v>942565</v>
      </c>
      <c r="J29" s="75">
        <f>I29/'ABS Estimated Population'!C3</f>
        <v>0.29148180366706755</v>
      </c>
      <c r="K29" s="31"/>
    </row>
    <row r="30" spans="1:11" s="24" customFormat="1" ht="20.100000000000001" customHeight="1" x14ac:dyDescent="0.2">
      <c r="A30" s="143"/>
      <c r="B30" s="22" t="s">
        <v>4</v>
      </c>
      <c r="C30" s="29">
        <v>3701</v>
      </c>
      <c r="D30" s="55">
        <v>11140</v>
      </c>
      <c r="E30" s="55">
        <v>36610</v>
      </c>
      <c r="F30" s="55">
        <v>42613</v>
      </c>
      <c r="G30" s="55">
        <v>38614</v>
      </c>
      <c r="H30" s="55">
        <v>56849</v>
      </c>
      <c r="I30" s="55">
        <v>189527</v>
      </c>
      <c r="J30" s="75">
        <f>I30/'ABS Estimated Population'!C4</f>
        <v>7.2347662110113106E-2</v>
      </c>
      <c r="K30" s="31"/>
    </row>
    <row r="31" spans="1:11" s="24" customFormat="1" ht="20.100000000000001" customHeight="1" x14ac:dyDescent="0.2">
      <c r="A31" s="143"/>
      <c r="B31" s="22" t="s">
        <v>5</v>
      </c>
      <c r="C31" s="29">
        <v>2608</v>
      </c>
      <c r="D31" s="55">
        <v>8620</v>
      </c>
      <c r="E31" s="55">
        <v>93099</v>
      </c>
      <c r="F31" s="55">
        <v>87375</v>
      </c>
      <c r="G31" s="55">
        <v>61353</v>
      </c>
      <c r="H31" s="55">
        <v>67520</v>
      </c>
      <c r="I31" s="55">
        <v>320575</v>
      </c>
      <c r="J31" s="75">
        <f>I31/'ABS Estimated Population'!C5</f>
        <v>0.15345425859202635</v>
      </c>
      <c r="K31" s="31"/>
    </row>
    <row r="32" spans="1:11" s="24" customFormat="1" ht="20.100000000000001" customHeight="1" x14ac:dyDescent="0.2">
      <c r="A32" s="143"/>
      <c r="B32" s="22" t="s">
        <v>6</v>
      </c>
      <c r="C32" s="29">
        <v>33660</v>
      </c>
      <c r="D32" s="55">
        <v>65924</v>
      </c>
      <c r="E32" s="55">
        <v>76206</v>
      </c>
      <c r="F32" s="55">
        <v>68621</v>
      </c>
      <c r="G32" s="55">
        <v>62264</v>
      </c>
      <c r="H32" s="55">
        <v>103796</v>
      </c>
      <c r="I32" s="55">
        <v>410471</v>
      </c>
      <c r="J32" s="75">
        <f>I32/'ABS Estimated Population'!C6</f>
        <v>0.56280095868022417</v>
      </c>
      <c r="K32" s="31"/>
    </row>
    <row r="33" spans="1:12" s="24" customFormat="1" ht="20.100000000000001" customHeight="1" x14ac:dyDescent="0.2">
      <c r="A33" s="143"/>
      <c r="B33" s="22" t="s">
        <v>7</v>
      </c>
      <c r="C33" s="29">
        <v>1040</v>
      </c>
      <c r="D33" s="55">
        <v>3114</v>
      </c>
      <c r="E33" s="55">
        <v>21296</v>
      </c>
      <c r="F33" s="55">
        <v>51307</v>
      </c>
      <c r="G33" s="55">
        <v>52092</v>
      </c>
      <c r="H33" s="55">
        <v>87672</v>
      </c>
      <c r="I33" s="55">
        <v>216521</v>
      </c>
      <c r="J33" s="75">
        <f>I33/'ABS Estimated Population'!C7</f>
        <v>0.19612853551937318</v>
      </c>
      <c r="K33" s="31"/>
    </row>
    <row r="34" spans="1:12" s="24" customFormat="1" ht="20.100000000000001" customHeight="1" x14ac:dyDescent="0.2">
      <c r="A34" s="143"/>
      <c r="B34" s="22" t="s">
        <v>8</v>
      </c>
      <c r="C34" s="29">
        <v>283</v>
      </c>
      <c r="D34" s="55">
        <v>844</v>
      </c>
      <c r="E34" s="55">
        <v>6089</v>
      </c>
      <c r="F34" s="55">
        <v>15379</v>
      </c>
      <c r="G34" s="55">
        <v>15996</v>
      </c>
      <c r="H34" s="55">
        <v>30423</v>
      </c>
      <c r="I34" s="55">
        <v>69014</v>
      </c>
      <c r="J34" s="75">
        <f>I34/'ABS Estimated Population'!C8</f>
        <v>0.29896250731009982</v>
      </c>
      <c r="K34" s="31"/>
    </row>
    <row r="35" spans="1:12" s="24" customFormat="1" ht="20.100000000000001" customHeight="1" x14ac:dyDescent="0.2">
      <c r="A35" s="143"/>
      <c r="B35" s="22" t="s">
        <v>9</v>
      </c>
      <c r="C35" s="29">
        <v>88</v>
      </c>
      <c r="D35" s="55">
        <v>341</v>
      </c>
      <c r="E35" s="55">
        <v>549</v>
      </c>
      <c r="F35" s="55">
        <v>915</v>
      </c>
      <c r="G35" s="55">
        <v>925</v>
      </c>
      <c r="H35" s="55">
        <v>814</v>
      </c>
      <c r="I35" s="55">
        <v>3632</v>
      </c>
      <c r="J35" s="75">
        <f>I35/'ABS Estimated Population'!C9</f>
        <v>3.6843920550224188E-2</v>
      </c>
      <c r="K35" s="31"/>
    </row>
    <row r="36" spans="1:12" s="24" customFormat="1" ht="20.100000000000001" customHeight="1" x14ac:dyDescent="0.2">
      <c r="A36" s="143"/>
      <c r="B36" s="22" t="s">
        <v>10</v>
      </c>
      <c r="C36" s="29">
        <v>443</v>
      </c>
      <c r="D36" s="55">
        <v>1289</v>
      </c>
      <c r="E36" s="55">
        <v>1928</v>
      </c>
      <c r="F36" s="55">
        <v>2923</v>
      </c>
      <c r="G36" s="55">
        <v>2441</v>
      </c>
      <c r="H36" s="55">
        <v>3052</v>
      </c>
      <c r="I36" s="55">
        <v>12076</v>
      </c>
      <c r="J36" s="75">
        <f>I36/'ABS Estimated Population'!C10</f>
        <v>6.7119092480505113E-2</v>
      </c>
      <c r="K36" s="31"/>
    </row>
    <row r="37" spans="1:12" s="24" customFormat="1" ht="20.100000000000001" customHeight="1" x14ac:dyDescent="0.2">
      <c r="A37" s="144" t="s">
        <v>18</v>
      </c>
      <c r="B37" s="145"/>
      <c r="C37" s="47">
        <f t="shared" ref="C37:I37" si="1">SUM(C29:C36)</f>
        <v>45277</v>
      </c>
      <c r="D37" s="47">
        <f t="shared" si="1"/>
        <v>99309</v>
      </c>
      <c r="E37" s="47">
        <f t="shared" si="1"/>
        <v>388362</v>
      </c>
      <c r="F37" s="47">
        <f t="shared" si="1"/>
        <v>480453</v>
      </c>
      <c r="G37" s="47">
        <f t="shared" si="1"/>
        <v>439313</v>
      </c>
      <c r="H37" s="47">
        <f t="shared" si="1"/>
        <v>711667</v>
      </c>
      <c r="I37" s="47">
        <f t="shared" si="1"/>
        <v>2164381</v>
      </c>
      <c r="J37" s="76">
        <f>I37/'ABS Estimated Population'!C11</f>
        <v>0.21043884623974352</v>
      </c>
    </row>
    <row r="40" spans="1:12" s="24" customFormat="1" ht="20.100000000000001" customHeight="1" x14ac:dyDescent="0.2">
      <c r="A40" s="144" t="s">
        <v>11</v>
      </c>
      <c r="B40" s="150"/>
      <c r="C40" s="150"/>
      <c r="D40" s="149" t="s">
        <v>20</v>
      </c>
      <c r="E40" s="149"/>
      <c r="F40" s="149"/>
      <c r="G40" s="149"/>
      <c r="H40" s="149"/>
      <c r="I40" s="149"/>
      <c r="J40" s="149"/>
      <c r="K40" s="34"/>
      <c r="L40" s="34"/>
    </row>
    <row r="41" spans="1:12" s="24" customFormat="1" ht="20.100000000000001" customHeight="1" x14ac:dyDescent="0.2">
      <c r="A41" s="150"/>
      <c r="B41" s="150"/>
      <c r="C41" s="150"/>
      <c r="D41" s="22" t="s">
        <v>21</v>
      </c>
      <c r="E41" s="22" t="s">
        <v>12</v>
      </c>
      <c r="F41" s="22" t="s">
        <v>13</v>
      </c>
      <c r="G41" s="22" t="s">
        <v>14</v>
      </c>
      <c r="H41" s="22" t="s">
        <v>15</v>
      </c>
      <c r="I41" s="22" t="s">
        <v>16</v>
      </c>
      <c r="J41" s="22" t="s">
        <v>2</v>
      </c>
    </row>
    <row r="42" spans="1:12" s="24" customFormat="1" ht="20.100000000000001" customHeight="1" x14ac:dyDescent="0.2">
      <c r="A42" s="143" t="s">
        <v>17</v>
      </c>
      <c r="B42" s="166"/>
      <c r="C42" s="22" t="s">
        <v>3</v>
      </c>
      <c r="D42" s="108">
        <v>0</v>
      </c>
      <c r="E42" s="108">
        <v>0</v>
      </c>
      <c r="F42" s="108">
        <v>0</v>
      </c>
      <c r="G42" s="108">
        <v>4</v>
      </c>
      <c r="H42" s="108">
        <v>15</v>
      </c>
      <c r="I42" s="108">
        <v>14</v>
      </c>
      <c r="J42" s="101">
        <v>33</v>
      </c>
    </row>
    <row r="43" spans="1:12" s="24" customFormat="1" ht="20.100000000000001" customHeight="1" x14ac:dyDescent="0.2">
      <c r="A43" s="166"/>
      <c r="B43" s="166"/>
      <c r="C43" s="22" t="s">
        <v>4</v>
      </c>
      <c r="D43" s="108">
        <v>0</v>
      </c>
      <c r="E43" s="108">
        <v>0</v>
      </c>
      <c r="F43" s="108">
        <v>1072</v>
      </c>
      <c r="G43" s="108">
        <v>1006</v>
      </c>
      <c r="H43" s="108">
        <v>744</v>
      </c>
      <c r="I43" s="108">
        <v>840</v>
      </c>
      <c r="J43" s="101">
        <v>3662</v>
      </c>
    </row>
    <row r="44" spans="1:12" s="24" customFormat="1" ht="20.100000000000001" customHeight="1" x14ac:dyDescent="0.2">
      <c r="A44" s="166"/>
      <c r="B44" s="166"/>
      <c r="C44" s="22" t="s">
        <v>5</v>
      </c>
      <c r="D44" s="108">
        <v>0</v>
      </c>
      <c r="E44" s="108">
        <v>0</v>
      </c>
      <c r="F44" s="108">
        <v>0</v>
      </c>
      <c r="G44" s="108">
        <v>1</v>
      </c>
      <c r="H44" s="108">
        <v>0</v>
      </c>
      <c r="I44" s="108">
        <v>1</v>
      </c>
      <c r="J44" s="101">
        <v>2</v>
      </c>
    </row>
    <row r="45" spans="1:12" s="24" customFormat="1" ht="20.100000000000001" customHeight="1" x14ac:dyDescent="0.2">
      <c r="A45" s="166"/>
      <c r="B45" s="166"/>
      <c r="C45" s="22" t="s">
        <v>6</v>
      </c>
      <c r="D45" s="133">
        <v>0</v>
      </c>
      <c r="E45" s="133">
        <v>2</v>
      </c>
      <c r="F45" s="133">
        <v>16</v>
      </c>
      <c r="G45" s="133">
        <v>25</v>
      </c>
      <c r="H45" s="133">
        <v>5</v>
      </c>
      <c r="I45" s="108">
        <v>16</v>
      </c>
      <c r="J45" s="101">
        <v>64</v>
      </c>
    </row>
    <row r="46" spans="1:12" s="24" customFormat="1" ht="20.100000000000001" customHeight="1" x14ac:dyDescent="0.2">
      <c r="A46" s="166"/>
      <c r="B46" s="166"/>
      <c r="C46" s="22" t="s">
        <v>7</v>
      </c>
      <c r="D46" s="132">
        <v>0</v>
      </c>
      <c r="E46" s="132">
        <v>0</v>
      </c>
      <c r="F46" s="132">
        <v>192</v>
      </c>
      <c r="G46" s="132">
        <v>390</v>
      </c>
      <c r="H46" s="132">
        <v>269</v>
      </c>
      <c r="I46" s="134">
        <v>429</v>
      </c>
      <c r="J46" s="101">
        <v>1280</v>
      </c>
    </row>
    <row r="47" spans="1:12" s="24" customFormat="1" ht="20.100000000000001" customHeight="1" x14ac:dyDescent="0.2">
      <c r="A47" s="166"/>
      <c r="B47" s="166"/>
      <c r="C47" s="22" t="s">
        <v>8</v>
      </c>
      <c r="D47" s="115">
        <v>0</v>
      </c>
      <c r="E47" s="115">
        <v>0</v>
      </c>
      <c r="F47" s="115">
        <v>0</v>
      </c>
      <c r="G47" s="115">
        <v>0</v>
      </c>
      <c r="H47" s="115">
        <v>0</v>
      </c>
      <c r="I47" s="115">
        <v>0</v>
      </c>
      <c r="J47" s="101">
        <v>0</v>
      </c>
    </row>
    <row r="48" spans="1:12" s="24" customFormat="1" ht="20.100000000000001" customHeight="1" x14ac:dyDescent="0.2">
      <c r="A48" s="166"/>
      <c r="B48" s="166"/>
      <c r="C48" s="22" t="s">
        <v>9</v>
      </c>
      <c r="D48" s="115">
        <v>0</v>
      </c>
      <c r="E48" s="115">
        <v>0</v>
      </c>
      <c r="F48" s="115">
        <v>0</v>
      </c>
      <c r="G48" s="115">
        <v>0</v>
      </c>
      <c r="H48" s="115">
        <v>0</v>
      </c>
      <c r="I48" s="115">
        <v>0</v>
      </c>
      <c r="J48" s="101">
        <v>0</v>
      </c>
    </row>
    <row r="49" spans="1:14" s="24" customFormat="1" ht="20.100000000000001" customHeight="1" x14ac:dyDescent="0.2">
      <c r="A49" s="166"/>
      <c r="B49" s="166"/>
      <c r="C49" s="22" t="s">
        <v>10</v>
      </c>
      <c r="D49" s="115">
        <v>0</v>
      </c>
      <c r="E49" s="115">
        <v>0</v>
      </c>
      <c r="F49" s="115">
        <v>0</v>
      </c>
      <c r="G49" s="115">
        <v>0</v>
      </c>
      <c r="H49" s="115">
        <v>0</v>
      </c>
      <c r="I49" s="115">
        <v>0</v>
      </c>
      <c r="J49" s="101">
        <v>0</v>
      </c>
    </row>
    <row r="50" spans="1:14" s="24" customFormat="1" ht="20.100000000000001" customHeight="1" x14ac:dyDescent="0.2">
      <c r="A50" s="144" t="s">
        <v>18</v>
      </c>
      <c r="B50" s="150"/>
      <c r="C50" s="150"/>
      <c r="D50" s="47">
        <f t="shared" ref="D50:I50" si="2">SUM(D42:D49)</f>
        <v>0</v>
      </c>
      <c r="E50" s="47">
        <f t="shared" si="2"/>
        <v>2</v>
      </c>
      <c r="F50" s="47">
        <f t="shared" si="2"/>
        <v>1280</v>
      </c>
      <c r="G50" s="47">
        <f t="shared" si="2"/>
        <v>1426</v>
      </c>
      <c r="H50" s="47">
        <f t="shared" si="2"/>
        <v>1033</v>
      </c>
      <c r="I50" s="47">
        <f t="shared" si="2"/>
        <v>1300</v>
      </c>
      <c r="J50" s="47">
        <f>SUM(D50:I50)</f>
        <v>5041</v>
      </c>
    </row>
    <row r="51" spans="1:14" s="24" customFormat="1" ht="20.100000000000001" customHeight="1" x14ac:dyDescent="0.2"/>
    <row r="52" spans="1:14" s="13" customFormat="1" ht="20.100000000000001" customHeight="1" x14ac:dyDescent="0.2">
      <c r="A52" s="170" t="s">
        <v>19</v>
      </c>
      <c r="B52" s="171"/>
      <c r="C52" s="171"/>
      <c r="D52" s="171"/>
      <c r="E52" s="171"/>
      <c r="F52" s="171"/>
      <c r="G52" s="171"/>
      <c r="H52" s="171"/>
      <c r="I52" s="171"/>
      <c r="J52" s="171"/>
    </row>
    <row r="53" spans="1:14" s="13" customFormat="1" ht="20.100000000000001" customHeight="1" x14ac:dyDescent="0.2">
      <c r="A53" s="172" t="s">
        <v>55</v>
      </c>
      <c r="B53" s="172"/>
      <c r="C53" s="172"/>
      <c r="D53" s="172"/>
      <c r="E53" s="172"/>
      <c r="F53" s="172"/>
      <c r="G53" s="172"/>
      <c r="H53" s="172"/>
      <c r="I53" s="172"/>
      <c r="J53" s="172"/>
      <c r="K53" s="48"/>
      <c r="L53" s="48"/>
      <c r="M53" s="48"/>
      <c r="N53" s="48"/>
    </row>
    <row r="54" spans="1:14" s="13" customFormat="1" ht="20.100000000000001" customHeight="1" x14ac:dyDescent="0.2">
      <c r="A54" s="172"/>
      <c r="B54" s="172"/>
      <c r="C54" s="172"/>
      <c r="D54" s="172"/>
      <c r="E54" s="172"/>
      <c r="F54" s="172"/>
      <c r="G54" s="172"/>
      <c r="H54" s="172"/>
      <c r="I54" s="172"/>
      <c r="J54" s="172"/>
      <c r="K54" s="48"/>
      <c r="L54" s="48"/>
      <c r="M54" s="48"/>
      <c r="N54" s="48"/>
    </row>
    <row r="55" spans="1:14" s="13" customFormat="1" ht="20.100000000000001" customHeight="1" x14ac:dyDescent="0.2">
      <c r="A55" s="169" t="s">
        <v>35</v>
      </c>
      <c r="B55" s="169"/>
      <c r="C55" s="169"/>
      <c r="D55" s="169"/>
      <c r="E55" s="169"/>
      <c r="F55" s="169"/>
      <c r="G55" s="169"/>
      <c r="H55" s="169"/>
      <c r="I55" s="169"/>
      <c r="J55" s="169"/>
      <c r="K55" s="48"/>
      <c r="L55" s="48"/>
      <c r="M55" s="48"/>
    </row>
    <row r="56" spans="1:14" s="13" customFormat="1" ht="20.100000000000001" customHeight="1" x14ac:dyDescent="0.2">
      <c r="A56" s="174" t="s">
        <v>30</v>
      </c>
      <c r="B56" s="175"/>
      <c r="C56" s="175"/>
      <c r="D56" s="175"/>
      <c r="E56" s="175"/>
      <c r="F56" s="175"/>
      <c r="G56" s="175"/>
      <c r="H56" s="175"/>
      <c r="I56" s="175"/>
      <c r="J56" s="175"/>
      <c r="K56" s="49"/>
      <c r="L56" s="49"/>
      <c r="M56" s="25"/>
    </row>
    <row r="57" spans="1:14" s="13" customFormat="1" ht="12.75" x14ac:dyDescent="0.2">
      <c r="A57" s="172" t="s">
        <v>31</v>
      </c>
      <c r="B57" s="173"/>
      <c r="C57" s="173"/>
      <c r="D57" s="173"/>
      <c r="E57" s="173"/>
      <c r="F57" s="173"/>
      <c r="G57" s="173"/>
      <c r="H57" s="173"/>
      <c r="I57" s="173"/>
      <c r="J57" s="173"/>
      <c r="K57" s="50"/>
      <c r="L57" s="50"/>
      <c r="M57" s="48"/>
    </row>
    <row r="58" spans="1:14" s="13" customFormat="1" ht="20.100000000000001" customHeight="1" x14ac:dyDescent="0.2">
      <c r="A58" s="172"/>
      <c r="B58" s="173"/>
      <c r="C58" s="173"/>
      <c r="D58" s="173"/>
      <c r="E58" s="173"/>
      <c r="F58" s="173"/>
      <c r="G58" s="173"/>
      <c r="H58" s="173"/>
      <c r="I58" s="173"/>
      <c r="J58" s="173"/>
      <c r="K58" s="50"/>
      <c r="L58" s="50"/>
      <c r="M58" s="48"/>
    </row>
    <row r="59" spans="1:14" s="51" customFormat="1" ht="20.100000000000001" customHeight="1" x14ac:dyDescent="0.2">
      <c r="A59" s="167" t="s">
        <v>59</v>
      </c>
      <c r="B59" s="168"/>
      <c r="C59" s="168"/>
      <c r="D59" s="168"/>
      <c r="E59" s="168"/>
      <c r="F59" s="168"/>
      <c r="G59" s="168"/>
      <c r="H59" s="168"/>
      <c r="I59" s="168"/>
      <c r="J59" s="168"/>
      <c r="K59" s="26"/>
      <c r="L59" s="26"/>
    </row>
    <row r="60" spans="1:14" ht="20.100000000000001" customHeight="1" x14ac:dyDescent="0.2">
      <c r="A60" s="71"/>
      <c r="B60" s="71"/>
      <c r="C60" s="71"/>
      <c r="D60" s="71"/>
      <c r="E60" s="71"/>
      <c r="F60" s="71"/>
      <c r="G60" s="71"/>
      <c r="H60" s="71"/>
      <c r="I60" s="71"/>
      <c r="J60" s="71"/>
    </row>
  </sheetData>
  <mergeCells count="22">
    <mergeCell ref="C1:E1"/>
    <mergeCell ref="C14:J14"/>
    <mergeCell ref="C27:J27"/>
    <mergeCell ref="A1:B2"/>
    <mergeCell ref="A14:B15"/>
    <mergeCell ref="A3:A10"/>
    <mergeCell ref="A11:B11"/>
    <mergeCell ref="A16:A23"/>
    <mergeCell ref="A24:B24"/>
    <mergeCell ref="A27:B28"/>
    <mergeCell ref="A29:A36"/>
    <mergeCell ref="A50:C50"/>
    <mergeCell ref="D40:J40"/>
    <mergeCell ref="A40:C41"/>
    <mergeCell ref="A37:B37"/>
    <mergeCell ref="A42:B49"/>
    <mergeCell ref="A52:J52"/>
    <mergeCell ref="A53:J54"/>
    <mergeCell ref="A59:J59"/>
    <mergeCell ref="A57:J58"/>
    <mergeCell ref="A56:J56"/>
    <mergeCell ref="A55:J55"/>
  </mergeCells>
  <phoneticPr fontId="5" type="noConversion"/>
  <pageMargins left="0.74803149606299213" right="0.74803149606299213" top="0.98425196850393704" bottom="0.98425196850393704" header="0.51181102362204722" footer="0.51181102362204722"/>
  <pageSetup paperSize="9" scale="55" orientation="portrait" r:id="rId1"/>
  <headerFooter alignWithMargins="0">
    <oddHeader xml:space="preserve">&amp;C&amp;"Arial,Bold"The Australian Organ Donor  Register
Intent Registrations 
as at 31/08/2023
</oddHeader>
  </headerFooter>
  <ignoredErrors>
    <ignoredError sqref="J16:J18" unlockedFormula="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22">
    <pageSetUpPr fitToPage="1"/>
  </sheetPr>
  <dimension ref="A1:N60"/>
  <sheetViews>
    <sheetView view="pageLayout" topLeftCell="A41" zoomScaleNormal="100" workbookViewId="0">
      <selection activeCell="A59" sqref="A59:J59"/>
    </sheetView>
  </sheetViews>
  <sheetFormatPr defaultColWidth="9.140625" defaultRowHeight="20.100000000000001" customHeight="1" x14ac:dyDescent="0.2"/>
  <cols>
    <col min="1" max="2" width="8.7109375" style="26" customWidth="1"/>
    <col min="3" max="21" width="12.7109375" style="26" customWidth="1"/>
    <col min="22" max="16384" width="9.140625" style="26"/>
  </cols>
  <sheetData>
    <row r="1" spans="1:11" s="24" customFormat="1" ht="20.100000000000001" customHeight="1" x14ac:dyDescent="0.2">
      <c r="A1" s="210" t="s">
        <v>11</v>
      </c>
      <c r="B1" s="176"/>
      <c r="C1" s="183"/>
      <c r="D1" s="183"/>
      <c r="E1" s="183"/>
    </row>
    <row r="2" spans="1:11" s="13" customFormat="1" ht="50.1" customHeight="1" x14ac:dyDescent="0.2">
      <c r="A2" s="176"/>
      <c r="B2" s="176"/>
      <c r="C2" s="10" t="s">
        <v>22</v>
      </c>
      <c r="D2" s="10" t="s">
        <v>23</v>
      </c>
      <c r="E2" s="14" t="s">
        <v>24</v>
      </c>
      <c r="F2" s="36"/>
    </row>
    <row r="3" spans="1:11" s="24" customFormat="1" ht="20.100000000000001" customHeight="1" x14ac:dyDescent="0.2">
      <c r="A3" s="179" t="s">
        <v>17</v>
      </c>
      <c r="B3" s="22" t="s">
        <v>3</v>
      </c>
      <c r="C3" s="55">
        <v>1827280</v>
      </c>
      <c r="D3" s="57">
        <v>0.42609999999999998</v>
      </c>
      <c r="E3" s="16">
        <f>IF(C3=0,0,(C3-'Aug 23'!C3)/'Aug 23'!C3)</f>
        <v>-2.517339544230203E-5</v>
      </c>
      <c r="F3" s="37"/>
    </row>
    <row r="4" spans="1:11" s="24" customFormat="1" ht="20.100000000000001" customHeight="1" x14ac:dyDescent="0.2">
      <c r="A4" s="179"/>
      <c r="B4" s="22" t="s">
        <v>4</v>
      </c>
      <c r="C4" s="55">
        <v>452738</v>
      </c>
      <c r="D4" s="57">
        <v>0.1056</v>
      </c>
      <c r="E4" s="16">
        <f>IF(C4=0,0,(C4-'Aug 23'!C4)/'Aug 23'!C4)</f>
        <v>4.9059038796418243E-4</v>
      </c>
      <c r="F4" s="37"/>
    </row>
    <row r="5" spans="1:11" s="24" customFormat="1" ht="20.100000000000001" customHeight="1" x14ac:dyDescent="0.2">
      <c r="A5" s="179"/>
      <c r="B5" s="22" t="s">
        <v>5</v>
      </c>
      <c r="C5" s="55">
        <v>628522</v>
      </c>
      <c r="D5" s="57">
        <v>0.14660000000000001</v>
      </c>
      <c r="E5" s="16">
        <f>IF(C5=0,0,(C5-'Aug 23'!C5)/'Aug 23'!C5)</f>
        <v>2.2274975020206585E-5</v>
      </c>
      <c r="F5" s="37"/>
    </row>
    <row r="6" spans="1:11" s="24" customFormat="1" ht="20.100000000000001" customHeight="1" x14ac:dyDescent="0.2">
      <c r="A6" s="179"/>
      <c r="B6" s="22" t="s">
        <v>6</v>
      </c>
      <c r="C6" s="55">
        <v>769391</v>
      </c>
      <c r="D6" s="57">
        <v>0.1794</v>
      </c>
      <c r="E6" s="16">
        <f>IF(C6=0,0,(C6-'Aug 23'!C6)/'Aug 23'!C6)</f>
        <v>2.1870180484348297E-3</v>
      </c>
      <c r="F6" s="37"/>
    </row>
    <row r="7" spans="1:11" s="24" customFormat="1" ht="20.100000000000001" customHeight="1" x14ac:dyDescent="0.2">
      <c r="A7" s="179"/>
      <c r="B7" s="22" t="s">
        <v>7</v>
      </c>
      <c r="C7" s="55">
        <v>435750</v>
      </c>
      <c r="D7" s="57">
        <v>0.1016</v>
      </c>
      <c r="E7" s="16">
        <f>IF(C7=0,0,(C7-'Aug 23'!C7)/'Aug 23'!C7)</f>
        <v>-7.8020303636664031E-5</v>
      </c>
      <c r="F7" s="37"/>
    </row>
    <row r="8" spans="1:11" s="24" customFormat="1" ht="20.100000000000001" customHeight="1" x14ac:dyDescent="0.2">
      <c r="A8" s="179"/>
      <c r="B8" s="22" t="s">
        <v>8</v>
      </c>
      <c r="C8" s="55">
        <v>136642</v>
      </c>
      <c r="D8" s="57">
        <v>3.1899999999999998E-2</v>
      </c>
      <c r="E8" s="16">
        <f>IF(C8=0,0,(C8-'Aug 23'!C8)/'Aug 23'!C8)</f>
        <v>-3.6590631334753052E-5</v>
      </c>
      <c r="F8" s="37"/>
    </row>
    <row r="9" spans="1:11" s="24" customFormat="1" ht="20.100000000000001" customHeight="1" x14ac:dyDescent="0.2">
      <c r="A9" s="179"/>
      <c r="B9" s="22" t="s">
        <v>9</v>
      </c>
      <c r="C9" s="55">
        <v>8360</v>
      </c>
      <c r="D9" s="57">
        <v>1.9E-3</v>
      </c>
      <c r="E9" s="16">
        <f>IF(C9=0,0,(C9-'Aug 23'!C9)/'Aug 23'!C9)</f>
        <v>2.2779043280182231E-3</v>
      </c>
      <c r="F9" s="37"/>
    </row>
    <row r="10" spans="1:11" s="24" customFormat="1" ht="20.100000000000001" customHeight="1" x14ac:dyDescent="0.2">
      <c r="A10" s="179"/>
      <c r="B10" s="22" t="s">
        <v>10</v>
      </c>
      <c r="C10" s="55">
        <v>29455</v>
      </c>
      <c r="D10" s="57">
        <v>6.8999999999999999E-3</v>
      </c>
      <c r="E10" s="16">
        <f>IF(C10=0,0,(C10-'Aug 23'!C10)/'Aug 23'!C10)</f>
        <v>1.0186065462447372E-4</v>
      </c>
      <c r="F10" s="37"/>
    </row>
    <row r="11" spans="1:11" s="13" customFormat="1" ht="20.100000000000001" customHeight="1" x14ac:dyDescent="0.2">
      <c r="A11" s="144" t="s">
        <v>18</v>
      </c>
      <c r="B11" s="145"/>
      <c r="C11" s="19">
        <v>4288138</v>
      </c>
      <c r="D11" s="20">
        <v>1</v>
      </c>
      <c r="E11" s="21">
        <f>IF(C11=0,0,(C11-'Aug 23'!C11)/'Aug 23'!C11)</f>
        <v>4.3207569443569561E-4</v>
      </c>
      <c r="F11" s="38"/>
    </row>
    <row r="14" spans="1:11" s="24" customFormat="1" ht="20.100000000000001" customHeight="1" x14ac:dyDescent="0.2">
      <c r="A14" s="144" t="s">
        <v>11</v>
      </c>
      <c r="B14" s="144"/>
      <c r="C14" s="149" t="s">
        <v>1</v>
      </c>
      <c r="D14" s="183"/>
      <c r="E14" s="183"/>
      <c r="F14" s="183"/>
      <c r="G14" s="183"/>
      <c r="H14" s="183"/>
      <c r="I14" s="183"/>
      <c r="J14" s="184"/>
    </row>
    <row r="15" spans="1:11" s="24" customFormat="1" ht="39.950000000000003" customHeight="1" x14ac:dyDescent="0.2">
      <c r="A15" s="144"/>
      <c r="B15" s="144"/>
      <c r="C15" s="22" t="s">
        <v>21</v>
      </c>
      <c r="D15" s="22" t="s">
        <v>12</v>
      </c>
      <c r="E15" s="22" t="s">
        <v>13</v>
      </c>
      <c r="F15" s="22" t="s">
        <v>14</v>
      </c>
      <c r="G15" s="22" t="s">
        <v>15</v>
      </c>
      <c r="H15" s="22" t="s">
        <v>16</v>
      </c>
      <c r="I15" s="22" t="s">
        <v>2</v>
      </c>
      <c r="J15" s="23" t="s">
        <v>26</v>
      </c>
    </row>
    <row r="16" spans="1:11" s="24" customFormat="1" ht="20.100000000000001" customHeight="1" x14ac:dyDescent="0.2">
      <c r="A16" s="179" t="s">
        <v>17</v>
      </c>
      <c r="B16" s="22" t="s">
        <v>3</v>
      </c>
      <c r="C16" s="55">
        <v>11115</v>
      </c>
      <c r="D16" s="55">
        <v>19088</v>
      </c>
      <c r="E16" s="55">
        <v>145555</v>
      </c>
      <c r="F16" s="55">
        <v>204210</v>
      </c>
      <c r="G16" s="55">
        <v>193528</v>
      </c>
      <c r="H16" s="55">
        <v>311182</v>
      </c>
      <c r="I16" s="55">
        <v>884678</v>
      </c>
      <c r="J16" s="74">
        <f>I16/'ABS Estimated Population'!D3</f>
        <v>0.26579997356055235</v>
      </c>
      <c r="K16" s="31"/>
    </row>
    <row r="17" spans="1:11" s="24" customFormat="1" ht="20.100000000000001" customHeight="1" x14ac:dyDescent="0.2">
      <c r="A17" s="179"/>
      <c r="B17" s="22" t="s">
        <v>4</v>
      </c>
      <c r="C17" s="55">
        <v>11912</v>
      </c>
      <c r="D17" s="55">
        <v>23236</v>
      </c>
      <c r="E17" s="55">
        <v>48723</v>
      </c>
      <c r="F17" s="55">
        <v>58931</v>
      </c>
      <c r="G17" s="55">
        <v>47948</v>
      </c>
      <c r="H17" s="55">
        <v>68693</v>
      </c>
      <c r="I17" s="55">
        <v>259443</v>
      </c>
      <c r="J17" s="74">
        <f>I17/'ABS Estimated Population'!D4</f>
        <v>9.5101577603441567E-2</v>
      </c>
      <c r="K17" s="31"/>
    </row>
    <row r="18" spans="1:11" s="24" customFormat="1" ht="20.100000000000001" customHeight="1" x14ac:dyDescent="0.2">
      <c r="A18" s="179"/>
      <c r="B18" s="22" t="s">
        <v>5</v>
      </c>
      <c r="C18" s="55">
        <v>10000</v>
      </c>
      <c r="D18" s="55">
        <v>18984</v>
      </c>
      <c r="E18" s="55">
        <v>83018</v>
      </c>
      <c r="F18" s="55">
        <v>78097</v>
      </c>
      <c r="G18" s="55">
        <v>57201</v>
      </c>
      <c r="H18" s="55">
        <v>60616</v>
      </c>
      <c r="I18" s="55">
        <v>307916</v>
      </c>
      <c r="J18" s="74">
        <f>I18/'ABS Estimated Population'!D5</f>
        <v>0.14208318471284676</v>
      </c>
      <c r="K18" s="31"/>
    </row>
    <row r="19" spans="1:11" s="24" customFormat="1" ht="20.100000000000001" customHeight="1" x14ac:dyDescent="0.2">
      <c r="A19" s="179"/>
      <c r="B19" s="22" t="s">
        <v>6</v>
      </c>
      <c r="C19" s="55">
        <v>32549</v>
      </c>
      <c r="D19" s="55">
        <v>54040</v>
      </c>
      <c r="E19" s="55">
        <v>64915</v>
      </c>
      <c r="F19" s="55">
        <v>59867</v>
      </c>
      <c r="G19" s="55">
        <v>56463</v>
      </c>
      <c r="H19" s="55">
        <v>90147</v>
      </c>
      <c r="I19" s="55">
        <v>357981</v>
      </c>
      <c r="J19" s="75">
        <f>I19/'ABS Estimated Population'!D6</f>
        <v>0.47193859726603854</v>
      </c>
      <c r="K19" s="31"/>
    </row>
    <row r="20" spans="1:11" s="24" customFormat="1" ht="20.100000000000001" customHeight="1" x14ac:dyDescent="0.2">
      <c r="A20" s="179"/>
      <c r="B20" s="22" t="s">
        <v>7</v>
      </c>
      <c r="C20" s="55">
        <v>3764</v>
      </c>
      <c r="D20" s="55">
        <v>7556</v>
      </c>
      <c r="E20" s="55">
        <v>23254</v>
      </c>
      <c r="F20" s="55">
        <v>51140</v>
      </c>
      <c r="G20" s="55">
        <v>51636</v>
      </c>
      <c r="H20" s="55">
        <v>80599</v>
      </c>
      <c r="I20" s="55">
        <v>217949</v>
      </c>
      <c r="J20" s="75">
        <f>I20/'ABS Estimated Population'!D7</f>
        <v>0.19524126897105273</v>
      </c>
      <c r="K20" s="31"/>
    </row>
    <row r="21" spans="1:11" s="24" customFormat="1" ht="20.100000000000001" customHeight="1" x14ac:dyDescent="0.2">
      <c r="A21" s="179"/>
      <c r="B21" s="22" t="s">
        <v>8</v>
      </c>
      <c r="C21" s="54">
        <v>1200</v>
      </c>
      <c r="D21" s="55">
        <v>2100</v>
      </c>
      <c r="E21" s="55">
        <v>6556</v>
      </c>
      <c r="F21" s="55">
        <v>14821</v>
      </c>
      <c r="G21" s="55">
        <v>15818</v>
      </c>
      <c r="H21" s="55">
        <v>27136</v>
      </c>
      <c r="I21" s="55">
        <v>67631</v>
      </c>
      <c r="J21" s="75">
        <f>I21/'ABS Estimated Population'!D8</f>
        <v>0.28351939498870216</v>
      </c>
      <c r="K21" s="31"/>
    </row>
    <row r="22" spans="1:11" s="24" customFormat="1" ht="20.100000000000001" customHeight="1" x14ac:dyDescent="0.2">
      <c r="A22" s="179"/>
      <c r="B22" s="22" t="s">
        <v>9</v>
      </c>
      <c r="C22" s="54">
        <v>298</v>
      </c>
      <c r="D22" s="54">
        <v>793</v>
      </c>
      <c r="E22" s="55">
        <v>873</v>
      </c>
      <c r="F22" s="55">
        <v>1141</v>
      </c>
      <c r="G22" s="54">
        <v>891</v>
      </c>
      <c r="H22" s="54">
        <v>729</v>
      </c>
      <c r="I22" s="55">
        <v>4725</v>
      </c>
      <c r="J22" s="75">
        <f>I22/'ABS Estimated Population'!D9</f>
        <v>4.9032325014268664E-2</v>
      </c>
      <c r="K22" s="31"/>
    </row>
    <row r="23" spans="1:11" s="24" customFormat="1" ht="20.100000000000001" customHeight="1" x14ac:dyDescent="0.2">
      <c r="A23" s="179"/>
      <c r="B23" s="22" t="s">
        <v>10</v>
      </c>
      <c r="C23" s="54">
        <v>1309</v>
      </c>
      <c r="D23" s="55">
        <v>2438</v>
      </c>
      <c r="E23" s="55">
        <v>3088</v>
      </c>
      <c r="F23" s="55">
        <v>3909</v>
      </c>
      <c r="G23" s="55">
        <v>3042</v>
      </c>
      <c r="H23" s="55">
        <v>3582</v>
      </c>
      <c r="I23" s="55">
        <v>17368</v>
      </c>
      <c r="J23" s="75">
        <f>I23/'ABS Estimated Population'!D10</f>
        <v>9.2265193370165741E-2</v>
      </c>
      <c r="K23" s="31"/>
    </row>
    <row r="24" spans="1:11" s="24" customFormat="1" ht="20.100000000000001" customHeight="1" x14ac:dyDescent="0.2">
      <c r="A24" s="144" t="s">
        <v>18</v>
      </c>
      <c r="B24" s="145"/>
      <c r="C24" s="19">
        <f t="shared" ref="C24:I24" si="0">SUM(C16:C23)</f>
        <v>72147</v>
      </c>
      <c r="D24" s="19">
        <f t="shared" si="0"/>
        <v>128235</v>
      </c>
      <c r="E24" s="19">
        <f t="shared" si="0"/>
        <v>375982</v>
      </c>
      <c r="F24" s="19">
        <f t="shared" si="0"/>
        <v>472116</v>
      </c>
      <c r="G24" s="19">
        <f t="shared" si="0"/>
        <v>426527</v>
      </c>
      <c r="H24" s="19">
        <f t="shared" si="0"/>
        <v>642684</v>
      </c>
      <c r="I24" s="19">
        <f t="shared" si="0"/>
        <v>2117691</v>
      </c>
      <c r="J24" s="76">
        <f>I24/'ABS Estimated Population'!D11</f>
        <v>0.19937664523855253</v>
      </c>
    </row>
    <row r="27" spans="1:11" s="24" customFormat="1" ht="20.100000000000001" customHeight="1" x14ac:dyDescent="0.2">
      <c r="A27" s="144" t="s">
        <v>11</v>
      </c>
      <c r="B27" s="144"/>
      <c r="C27" s="178" t="s">
        <v>0</v>
      </c>
      <c r="D27" s="178"/>
      <c r="E27" s="178"/>
      <c r="F27" s="178"/>
      <c r="G27" s="178"/>
      <c r="H27" s="178"/>
      <c r="I27" s="178"/>
      <c r="J27" s="150"/>
    </row>
    <row r="28" spans="1:11" s="24" customFormat="1" ht="39.950000000000003" customHeight="1" x14ac:dyDescent="0.2">
      <c r="A28" s="144"/>
      <c r="B28" s="144"/>
      <c r="C28" s="22" t="s">
        <v>21</v>
      </c>
      <c r="D28" s="22" t="s">
        <v>12</v>
      </c>
      <c r="E28" s="22" t="s">
        <v>13</v>
      </c>
      <c r="F28" s="22" t="s">
        <v>14</v>
      </c>
      <c r="G28" s="22" t="s">
        <v>15</v>
      </c>
      <c r="H28" s="22" t="s">
        <v>16</v>
      </c>
      <c r="I28" s="22" t="s">
        <v>2</v>
      </c>
      <c r="J28" s="23" t="s">
        <v>26</v>
      </c>
    </row>
    <row r="29" spans="1:11" s="24" customFormat="1" ht="20.100000000000001" customHeight="1" x14ac:dyDescent="0.2">
      <c r="A29" s="143" t="s">
        <v>17</v>
      </c>
      <c r="B29" s="22" t="s">
        <v>3</v>
      </c>
      <c r="C29" s="55">
        <v>3437</v>
      </c>
      <c r="D29" s="55">
        <v>8046</v>
      </c>
      <c r="E29" s="55">
        <v>151096</v>
      </c>
      <c r="F29" s="55">
        <v>211084</v>
      </c>
      <c r="G29" s="55">
        <v>205681</v>
      </c>
      <c r="H29" s="55">
        <v>363225</v>
      </c>
      <c r="I29" s="55">
        <v>942569</v>
      </c>
      <c r="J29" s="75">
        <f>I29/'ABS Estimated Population'!C3</f>
        <v>0.29148304063981179</v>
      </c>
      <c r="K29" s="31"/>
    </row>
    <row r="30" spans="1:11" s="24" customFormat="1" ht="20.100000000000001" customHeight="1" x14ac:dyDescent="0.2">
      <c r="A30" s="143"/>
      <c r="B30" s="22" t="s">
        <v>4</v>
      </c>
      <c r="C30" s="55">
        <v>3689</v>
      </c>
      <c r="D30" s="55">
        <v>11152</v>
      </c>
      <c r="E30" s="55">
        <v>36471</v>
      </c>
      <c r="F30" s="55">
        <v>42608</v>
      </c>
      <c r="G30" s="55">
        <v>38578</v>
      </c>
      <c r="H30" s="55">
        <v>57135</v>
      </c>
      <c r="I30" s="55">
        <v>189633</v>
      </c>
      <c r="J30" s="75">
        <f>I30/'ABS Estimated Population'!C4</f>
        <v>7.2388125221879096E-2</v>
      </c>
      <c r="K30" s="31"/>
    </row>
    <row r="31" spans="1:11" s="24" customFormat="1" ht="20.100000000000001" customHeight="1" x14ac:dyDescent="0.2">
      <c r="A31" s="143"/>
      <c r="B31" s="22" t="s">
        <v>5</v>
      </c>
      <c r="C31" s="55">
        <v>2608</v>
      </c>
      <c r="D31" s="55">
        <v>8153</v>
      </c>
      <c r="E31" s="55">
        <v>92937</v>
      </c>
      <c r="F31" s="55">
        <v>87467</v>
      </c>
      <c r="G31" s="55">
        <v>61526</v>
      </c>
      <c r="H31" s="55">
        <v>67913</v>
      </c>
      <c r="I31" s="55">
        <v>320604</v>
      </c>
      <c r="J31" s="75">
        <f>I31/'ABS Estimated Population'!C5</f>
        <v>0.15346814044026522</v>
      </c>
      <c r="K31" s="31"/>
    </row>
    <row r="32" spans="1:11" s="24" customFormat="1" ht="20.100000000000001" customHeight="1" x14ac:dyDescent="0.2">
      <c r="A32" s="143"/>
      <c r="B32" s="22" t="s">
        <v>6</v>
      </c>
      <c r="C32" s="55">
        <v>33550</v>
      </c>
      <c r="D32" s="55">
        <v>66050</v>
      </c>
      <c r="E32" s="55">
        <v>76319</v>
      </c>
      <c r="F32" s="55">
        <v>68687</v>
      </c>
      <c r="G32" s="55">
        <v>62405</v>
      </c>
      <c r="H32" s="55">
        <v>104336</v>
      </c>
      <c r="I32" s="55">
        <v>411347</v>
      </c>
      <c r="J32" s="75">
        <f>I32/'ABS Estimated Population'!C6</f>
        <v>0.56400205118080005</v>
      </c>
      <c r="K32" s="31"/>
    </row>
    <row r="33" spans="1:12" s="24" customFormat="1" ht="20.100000000000001" customHeight="1" x14ac:dyDescent="0.2">
      <c r="A33" s="143"/>
      <c r="B33" s="22" t="s">
        <v>7</v>
      </c>
      <c r="C33" s="54">
        <v>1036</v>
      </c>
      <c r="D33" s="55">
        <v>3102</v>
      </c>
      <c r="E33" s="55">
        <v>21011</v>
      </c>
      <c r="F33" s="55">
        <v>51129</v>
      </c>
      <c r="G33" s="55">
        <v>52167</v>
      </c>
      <c r="H33" s="55">
        <v>88076</v>
      </c>
      <c r="I33" s="55">
        <v>216521</v>
      </c>
      <c r="J33" s="75">
        <f>I33/'ABS Estimated Population'!C7</f>
        <v>0.19612853551937318</v>
      </c>
      <c r="K33" s="31"/>
    </row>
    <row r="34" spans="1:12" s="24" customFormat="1" ht="20.100000000000001" customHeight="1" x14ac:dyDescent="0.2">
      <c r="A34" s="143"/>
      <c r="B34" s="22" t="s">
        <v>8</v>
      </c>
      <c r="C34" s="54">
        <v>284</v>
      </c>
      <c r="D34" s="55">
        <v>839</v>
      </c>
      <c r="E34" s="55">
        <v>6009</v>
      </c>
      <c r="F34" s="55">
        <v>15310</v>
      </c>
      <c r="G34" s="55">
        <v>15996</v>
      </c>
      <c r="H34" s="55">
        <v>30573</v>
      </c>
      <c r="I34" s="55">
        <v>69011</v>
      </c>
      <c r="J34" s="75">
        <f>I34/'ABS Estimated Population'!C8</f>
        <v>0.2989495115770322</v>
      </c>
      <c r="K34" s="31"/>
    </row>
    <row r="35" spans="1:12" s="24" customFormat="1" ht="20.100000000000001" customHeight="1" x14ac:dyDescent="0.2">
      <c r="A35" s="143"/>
      <c r="B35" s="22" t="s">
        <v>9</v>
      </c>
      <c r="C35" s="54">
        <v>89</v>
      </c>
      <c r="D35" s="54">
        <v>342</v>
      </c>
      <c r="E35" s="54">
        <v>546</v>
      </c>
      <c r="F35" s="54">
        <v>913</v>
      </c>
      <c r="G35" s="54">
        <v>920</v>
      </c>
      <c r="H35" s="54">
        <v>825</v>
      </c>
      <c r="I35" s="55">
        <v>3635</v>
      </c>
      <c r="J35" s="75">
        <f>I35/'ABS Estimated Population'!C9</f>
        <v>3.6874353303982636E-2</v>
      </c>
      <c r="K35" s="31"/>
    </row>
    <row r="36" spans="1:12" s="24" customFormat="1" ht="20.100000000000001" customHeight="1" x14ac:dyDescent="0.2">
      <c r="A36" s="143"/>
      <c r="B36" s="22" t="s">
        <v>10</v>
      </c>
      <c r="C36" s="54">
        <v>440</v>
      </c>
      <c r="D36" s="55">
        <v>1293</v>
      </c>
      <c r="E36" s="55">
        <v>1917</v>
      </c>
      <c r="F36" s="55">
        <v>2926</v>
      </c>
      <c r="G36" s="55">
        <v>2454</v>
      </c>
      <c r="H36" s="55">
        <v>3057</v>
      </c>
      <c r="I36" s="55">
        <v>12087</v>
      </c>
      <c r="J36" s="75">
        <f>I36/'ABS Estimated Population'!C10</f>
        <v>6.7180231103996804E-2</v>
      </c>
      <c r="K36" s="31"/>
    </row>
    <row r="37" spans="1:12" s="24" customFormat="1" ht="20.100000000000001" customHeight="1" x14ac:dyDescent="0.2">
      <c r="A37" s="144" t="s">
        <v>18</v>
      </c>
      <c r="B37" s="145"/>
      <c r="C37" s="19">
        <f t="shared" ref="C37:I37" si="1">SUM(C29:C36)</f>
        <v>45133</v>
      </c>
      <c r="D37" s="19">
        <f t="shared" si="1"/>
        <v>98977</v>
      </c>
      <c r="E37" s="19">
        <f t="shared" si="1"/>
        <v>386306</v>
      </c>
      <c r="F37" s="19">
        <f t="shared" si="1"/>
        <v>480124</v>
      </c>
      <c r="G37" s="19">
        <f t="shared" si="1"/>
        <v>439727</v>
      </c>
      <c r="H37" s="19">
        <f t="shared" si="1"/>
        <v>715140</v>
      </c>
      <c r="I37" s="19">
        <f t="shared" si="1"/>
        <v>2165407</v>
      </c>
      <c r="J37" s="76">
        <f>I37/'ABS Estimated Population'!C11</f>
        <v>0.21053860236227553</v>
      </c>
    </row>
    <row r="40" spans="1:12" s="24" customFormat="1" ht="20.100000000000001" customHeight="1" x14ac:dyDescent="0.2">
      <c r="A40" s="144" t="s">
        <v>11</v>
      </c>
      <c r="B40" s="150"/>
      <c r="C40" s="150"/>
      <c r="D40" s="149" t="s">
        <v>20</v>
      </c>
      <c r="E40" s="149"/>
      <c r="F40" s="149"/>
      <c r="G40" s="149"/>
      <c r="H40" s="149"/>
      <c r="I40" s="149"/>
      <c r="J40" s="149"/>
      <c r="K40" s="34"/>
      <c r="L40" s="34"/>
    </row>
    <row r="41" spans="1:12" s="24" customFormat="1" ht="20.100000000000001" customHeight="1" x14ac:dyDescent="0.2">
      <c r="A41" s="150"/>
      <c r="B41" s="150"/>
      <c r="C41" s="150"/>
      <c r="D41" s="22" t="s">
        <v>21</v>
      </c>
      <c r="E41" s="22" t="s">
        <v>12</v>
      </c>
      <c r="F41" s="22" t="s">
        <v>13</v>
      </c>
      <c r="G41" s="22" t="s">
        <v>14</v>
      </c>
      <c r="H41" s="22" t="s">
        <v>15</v>
      </c>
      <c r="I41" s="22" t="s">
        <v>16</v>
      </c>
      <c r="J41" s="22" t="s">
        <v>2</v>
      </c>
    </row>
    <row r="42" spans="1:12" s="24" customFormat="1" ht="20.100000000000001" customHeight="1" x14ac:dyDescent="0.2">
      <c r="A42" s="143" t="s">
        <v>17</v>
      </c>
      <c r="B42" s="166"/>
      <c r="C42" s="22" t="s">
        <v>3</v>
      </c>
      <c r="D42" s="60">
        <v>0</v>
      </c>
      <c r="E42" s="60">
        <v>0</v>
      </c>
      <c r="F42" s="60">
        <v>0</v>
      </c>
      <c r="G42" s="60">
        <v>4</v>
      </c>
      <c r="H42" s="60">
        <v>15</v>
      </c>
      <c r="I42" s="60">
        <v>14</v>
      </c>
      <c r="J42" s="61">
        <v>33</v>
      </c>
    </row>
    <row r="43" spans="1:12" s="24" customFormat="1" ht="20.100000000000001" customHeight="1" x14ac:dyDescent="0.2">
      <c r="A43" s="166"/>
      <c r="B43" s="166"/>
      <c r="C43" s="22" t="s">
        <v>4</v>
      </c>
      <c r="D43" s="60">
        <v>0</v>
      </c>
      <c r="E43" s="60">
        <v>0</v>
      </c>
      <c r="F43" s="60">
        <v>1055</v>
      </c>
      <c r="G43" s="60">
        <v>1018</v>
      </c>
      <c r="H43" s="60">
        <v>743</v>
      </c>
      <c r="I43" s="60">
        <v>846</v>
      </c>
      <c r="J43" s="61">
        <v>3662</v>
      </c>
    </row>
    <row r="44" spans="1:12" s="24" customFormat="1" ht="20.100000000000001" customHeight="1" x14ac:dyDescent="0.2">
      <c r="A44" s="166"/>
      <c r="B44" s="166"/>
      <c r="C44" s="22" t="s">
        <v>5</v>
      </c>
      <c r="D44" s="60">
        <v>0</v>
      </c>
      <c r="E44" s="60">
        <v>0</v>
      </c>
      <c r="F44" s="60">
        <v>0</v>
      </c>
      <c r="G44" s="60">
        <v>1</v>
      </c>
      <c r="H44" s="60">
        <v>0</v>
      </c>
      <c r="I44" s="60">
        <v>1</v>
      </c>
      <c r="J44" s="61">
        <v>2</v>
      </c>
    </row>
    <row r="45" spans="1:12" s="24" customFormat="1" ht="20.100000000000001" customHeight="1" x14ac:dyDescent="0.2">
      <c r="A45" s="166"/>
      <c r="B45" s="166"/>
      <c r="C45" s="22" t="s">
        <v>6</v>
      </c>
      <c r="D45" s="60">
        <v>0</v>
      </c>
      <c r="E45" s="60">
        <v>2</v>
      </c>
      <c r="F45" s="60">
        <v>16</v>
      </c>
      <c r="G45" s="60">
        <v>25</v>
      </c>
      <c r="H45" s="60">
        <v>5</v>
      </c>
      <c r="I45" s="60">
        <v>15</v>
      </c>
      <c r="J45" s="61">
        <v>63</v>
      </c>
    </row>
    <row r="46" spans="1:12" s="24" customFormat="1" ht="20.100000000000001" customHeight="1" x14ac:dyDescent="0.2">
      <c r="A46" s="166"/>
      <c r="B46" s="166"/>
      <c r="C46" s="22" t="s">
        <v>7</v>
      </c>
      <c r="D46" s="60">
        <v>0</v>
      </c>
      <c r="E46" s="60">
        <v>0</v>
      </c>
      <c r="F46" s="60">
        <v>192</v>
      </c>
      <c r="G46" s="60">
        <v>385</v>
      </c>
      <c r="H46" s="60">
        <v>272</v>
      </c>
      <c r="I46" s="60">
        <v>431</v>
      </c>
      <c r="J46" s="61">
        <v>1280</v>
      </c>
    </row>
    <row r="47" spans="1:12" s="24" customFormat="1" ht="20.100000000000001" customHeight="1" x14ac:dyDescent="0.2">
      <c r="A47" s="166"/>
      <c r="B47" s="166"/>
      <c r="C47" s="22" t="s">
        <v>8</v>
      </c>
      <c r="D47" s="60">
        <v>0</v>
      </c>
      <c r="E47" s="60">
        <v>0</v>
      </c>
      <c r="F47" s="60">
        <v>0</v>
      </c>
      <c r="G47" s="60">
        <v>0</v>
      </c>
      <c r="H47" s="60">
        <v>0</v>
      </c>
      <c r="I47" s="60">
        <v>0</v>
      </c>
      <c r="J47" s="61">
        <v>0</v>
      </c>
    </row>
    <row r="48" spans="1:12" s="24" customFormat="1" ht="20.100000000000001" customHeight="1" x14ac:dyDescent="0.2">
      <c r="A48" s="166"/>
      <c r="B48" s="166"/>
      <c r="C48" s="22" t="s">
        <v>9</v>
      </c>
      <c r="D48" s="60">
        <v>0</v>
      </c>
      <c r="E48" s="60">
        <v>0</v>
      </c>
      <c r="F48" s="60">
        <v>0</v>
      </c>
      <c r="G48" s="60">
        <v>0</v>
      </c>
      <c r="H48" s="60">
        <v>0</v>
      </c>
      <c r="I48" s="60">
        <v>0</v>
      </c>
      <c r="J48" s="61">
        <v>0</v>
      </c>
    </row>
    <row r="49" spans="1:14" s="24" customFormat="1" ht="20.100000000000001" customHeight="1" x14ac:dyDescent="0.2">
      <c r="A49" s="166"/>
      <c r="B49" s="166"/>
      <c r="C49" s="22" t="s">
        <v>10</v>
      </c>
      <c r="D49" s="60">
        <v>0</v>
      </c>
      <c r="E49" s="60">
        <v>0</v>
      </c>
      <c r="F49" s="60">
        <v>0</v>
      </c>
      <c r="G49" s="60">
        <v>0</v>
      </c>
      <c r="H49" s="60">
        <v>0</v>
      </c>
      <c r="I49" s="60">
        <v>0</v>
      </c>
      <c r="J49" s="61">
        <v>0</v>
      </c>
    </row>
    <row r="50" spans="1:14" s="24" customFormat="1" ht="20.100000000000001" customHeight="1" x14ac:dyDescent="0.2">
      <c r="A50" s="144" t="s">
        <v>18</v>
      </c>
      <c r="B50" s="150"/>
      <c r="C50" s="150"/>
      <c r="D50" s="63">
        <f t="shared" ref="D50:I50" si="2">SUM(D42:D49)</f>
        <v>0</v>
      </c>
      <c r="E50" s="63">
        <f t="shared" si="2"/>
        <v>2</v>
      </c>
      <c r="F50" s="63">
        <f t="shared" si="2"/>
        <v>1263</v>
      </c>
      <c r="G50" s="63">
        <f t="shared" si="2"/>
        <v>1433</v>
      </c>
      <c r="H50" s="63">
        <f>SUM(H42:H49)</f>
        <v>1035</v>
      </c>
      <c r="I50" s="63">
        <f t="shared" si="2"/>
        <v>1307</v>
      </c>
      <c r="J50" s="63">
        <f>SUM(D50:I50)</f>
        <v>5040</v>
      </c>
    </row>
    <row r="51" spans="1:14" s="24" customFormat="1" ht="20.100000000000001" customHeight="1" x14ac:dyDescent="0.2"/>
    <row r="52" spans="1:14" s="13" customFormat="1" ht="20.100000000000001" customHeight="1" x14ac:dyDescent="0.2">
      <c r="A52" s="203" t="s">
        <v>19</v>
      </c>
      <c r="B52" s="204"/>
      <c r="C52" s="204"/>
      <c r="D52" s="204"/>
      <c r="E52" s="204"/>
      <c r="F52" s="204"/>
      <c r="G52" s="204"/>
      <c r="H52" s="204"/>
      <c r="I52" s="204"/>
      <c r="J52" s="204"/>
    </row>
    <row r="53" spans="1:14" s="13" customFormat="1" ht="20.100000000000001" customHeight="1" x14ac:dyDescent="0.2">
      <c r="A53" s="205" t="s">
        <v>61</v>
      </c>
      <c r="B53" s="205"/>
      <c r="C53" s="205"/>
      <c r="D53" s="205"/>
      <c r="E53" s="205"/>
      <c r="F53" s="205"/>
      <c r="G53" s="205"/>
      <c r="H53" s="205"/>
      <c r="I53" s="205"/>
      <c r="J53" s="205"/>
      <c r="K53" s="48"/>
      <c r="L53" s="48"/>
      <c r="M53" s="48"/>
      <c r="N53" s="48"/>
    </row>
    <row r="54" spans="1:14" s="13" customFormat="1" ht="20.100000000000001" customHeight="1" x14ac:dyDescent="0.2">
      <c r="A54" s="205"/>
      <c r="B54" s="205"/>
      <c r="C54" s="205"/>
      <c r="D54" s="205"/>
      <c r="E54" s="205"/>
      <c r="F54" s="205"/>
      <c r="G54" s="205"/>
      <c r="H54" s="205"/>
      <c r="I54" s="205"/>
      <c r="J54" s="205"/>
      <c r="K54" s="48"/>
      <c r="L54" s="48"/>
      <c r="M54" s="48"/>
      <c r="N54" s="48"/>
    </row>
    <row r="55" spans="1:14" s="13" customFormat="1" ht="20.100000000000001" customHeight="1" x14ac:dyDescent="0.2">
      <c r="A55" s="209" t="s">
        <v>36</v>
      </c>
      <c r="B55" s="209"/>
      <c r="C55" s="209"/>
      <c r="D55" s="209"/>
      <c r="E55" s="209"/>
      <c r="F55" s="209"/>
      <c r="G55" s="209"/>
      <c r="H55" s="209"/>
      <c r="I55" s="209"/>
      <c r="J55" s="209"/>
      <c r="K55" s="48"/>
      <c r="L55" s="48"/>
      <c r="M55" s="48"/>
    </row>
    <row r="56" spans="1:14" s="13" customFormat="1" ht="20.100000000000001" customHeight="1" x14ac:dyDescent="0.2">
      <c r="A56" s="207" t="s">
        <v>32</v>
      </c>
      <c r="B56" s="208"/>
      <c r="C56" s="208"/>
      <c r="D56" s="208"/>
      <c r="E56" s="208"/>
      <c r="F56" s="208"/>
      <c r="G56" s="208"/>
      <c r="H56" s="208"/>
      <c r="I56" s="208"/>
      <c r="J56" s="208"/>
      <c r="K56" s="49"/>
      <c r="L56" s="49"/>
      <c r="M56" s="25"/>
    </row>
    <row r="57" spans="1:14" s="13" customFormat="1" ht="13.5" customHeight="1" x14ac:dyDescent="0.2">
      <c r="A57" s="205" t="s">
        <v>33</v>
      </c>
      <c r="B57" s="206"/>
      <c r="C57" s="206"/>
      <c r="D57" s="206"/>
      <c r="E57" s="206"/>
      <c r="F57" s="206"/>
      <c r="G57" s="206"/>
      <c r="H57" s="206"/>
      <c r="I57" s="206"/>
      <c r="J57" s="206"/>
      <c r="K57" s="50"/>
      <c r="L57" s="50"/>
      <c r="M57" s="48"/>
    </row>
    <row r="58" spans="1:14" s="13" customFormat="1" ht="20.100000000000001" customHeight="1" x14ac:dyDescent="0.2">
      <c r="A58" s="205"/>
      <c r="B58" s="206"/>
      <c r="C58" s="206"/>
      <c r="D58" s="206"/>
      <c r="E58" s="206"/>
      <c r="F58" s="206"/>
      <c r="G58" s="206"/>
      <c r="H58" s="206"/>
      <c r="I58" s="206"/>
      <c r="J58" s="206"/>
      <c r="K58" s="50"/>
      <c r="L58" s="50"/>
      <c r="M58" s="48"/>
    </row>
    <row r="59" spans="1:14" s="51" customFormat="1" ht="23.25" customHeight="1" x14ac:dyDescent="0.2">
      <c r="A59" s="203" t="s">
        <v>60</v>
      </c>
      <c r="B59" s="204"/>
      <c r="C59" s="204"/>
      <c r="D59" s="204"/>
      <c r="E59" s="204"/>
      <c r="F59" s="204"/>
      <c r="G59" s="204"/>
      <c r="H59" s="204"/>
      <c r="I59" s="204"/>
      <c r="J59" s="204"/>
      <c r="K59" s="26"/>
      <c r="L59" s="26"/>
    </row>
    <row r="60" spans="1:14" ht="20.100000000000001" customHeight="1" x14ac:dyDescent="0.2">
      <c r="A60" s="107"/>
      <c r="B60" s="107"/>
      <c r="C60" s="107"/>
      <c r="D60" s="107"/>
      <c r="E60" s="107"/>
      <c r="F60" s="107"/>
      <c r="G60" s="107"/>
      <c r="H60" s="107"/>
      <c r="I60" s="107"/>
      <c r="J60" s="107"/>
    </row>
  </sheetData>
  <mergeCells count="22">
    <mergeCell ref="C1:E1"/>
    <mergeCell ref="C14:J14"/>
    <mergeCell ref="C27:J27"/>
    <mergeCell ref="A1:B2"/>
    <mergeCell ref="A14:B15"/>
    <mergeCell ref="A3:A10"/>
    <mergeCell ref="A11:B11"/>
    <mergeCell ref="A16:A23"/>
    <mergeCell ref="A24:B24"/>
    <mergeCell ref="A27:B28"/>
    <mergeCell ref="A29:A36"/>
    <mergeCell ref="A50:C50"/>
    <mergeCell ref="D40:J40"/>
    <mergeCell ref="A40:C41"/>
    <mergeCell ref="A37:B37"/>
    <mergeCell ref="A42:B49"/>
    <mergeCell ref="A52:J52"/>
    <mergeCell ref="A53:J54"/>
    <mergeCell ref="A59:J59"/>
    <mergeCell ref="A57:J58"/>
    <mergeCell ref="A56:J56"/>
    <mergeCell ref="A55:J55"/>
  </mergeCells>
  <phoneticPr fontId="5" type="noConversion"/>
  <pageMargins left="0.74803149606299213" right="0.74803149606299213" top="0.98425196850393704" bottom="0.98425196850393704" header="0.51181102362204722" footer="0.51181102362204722"/>
  <pageSetup paperSize="9" scale="55" orientation="portrait" r:id="rId1"/>
  <headerFooter alignWithMargins="0">
    <oddHeader xml:space="preserve">&amp;C&amp;"Arial,Bold"The Australian Organ Donor  Register
Intent Registrations 
as at 30/09/2023
</oddHeader>
  </headerFooter>
  <ignoredErrors>
    <ignoredError sqref="J16:J18" unlocked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10</vt:i4>
      </vt:variant>
    </vt:vector>
  </HeadingPairs>
  <TitlesOfParts>
    <vt:vector size="24" baseType="lpstr">
      <vt:lpstr>Jan 23</vt:lpstr>
      <vt:lpstr>Feb 23</vt:lpstr>
      <vt:lpstr>Mar 23</vt:lpstr>
      <vt:lpstr>Apr 23</vt:lpstr>
      <vt:lpstr>May 23</vt:lpstr>
      <vt:lpstr>Jun 23</vt:lpstr>
      <vt:lpstr>Jul 23</vt:lpstr>
      <vt:lpstr>Aug 23</vt:lpstr>
      <vt:lpstr>Sep 23</vt:lpstr>
      <vt:lpstr>Oct 23</vt:lpstr>
      <vt:lpstr>Nov 23</vt:lpstr>
      <vt:lpstr>Dec 23</vt:lpstr>
      <vt:lpstr>ABS Estimated Population</vt:lpstr>
      <vt:lpstr>% Var From Prev Month</vt:lpstr>
      <vt:lpstr>'Apr 23'!Print_Area</vt:lpstr>
      <vt:lpstr>'Aug 23'!Print_Area</vt:lpstr>
      <vt:lpstr>'Dec 23'!Print_Area</vt:lpstr>
      <vt:lpstr>'Feb 23'!Print_Area</vt:lpstr>
      <vt:lpstr>'Jul 23'!Print_Area</vt:lpstr>
      <vt:lpstr>'Jun 23'!Print_Area</vt:lpstr>
      <vt:lpstr>'May 23'!Print_Area</vt:lpstr>
      <vt:lpstr>'Nov 23'!Print_Area</vt:lpstr>
      <vt:lpstr>'Oct 23'!Print_Area</vt:lpstr>
      <vt:lpstr>'Sep 23'!Print_Area</vt:lpstr>
    </vt:vector>
  </TitlesOfParts>
  <Company>Health Insurance Commission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AODR Register - Intent Registrations - 2023</dc:title>
  <dc:creator>Services Australia</dc:creator>
  <cp:lastPrinted>2019-12-08T23:58:55Z</cp:lastPrinted>
  <dcterms:created xsi:type="dcterms:W3CDTF">2003-02-03T22:50:28Z</dcterms:created>
  <dcterms:modified xsi:type="dcterms:W3CDTF">2024-01-15T01:38:50Z</dcterms:modified>
</cp:coreProperties>
</file>